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64011"/>
  <mc:AlternateContent xmlns:mc="http://schemas.openxmlformats.org/markup-compatibility/2006">
    <mc:Choice Requires="x15">
      <x15ac:absPath xmlns:x15ac="http://schemas.microsoft.com/office/spreadsheetml/2010/11/ac" url="J:\ED\Teaching &amp; Learning\Teaching Support\Study Plan Templates\B.Ed Secondary\"/>
    </mc:Choice>
  </mc:AlternateContent>
  <workbookProtection workbookAlgorithmName="SHA-512" workbookHashValue="BmdGWxqFGbymH6i+PVZd+3182VcYGyllmyFN6H2X+wmOLhHCpNoaEvF9l6oeDrZyLsheiwaxuHYZy1OkCDXNsA==" workbookSaltValue="kE7JIbwUxXDPazD7Zdhqqg==" workbookSpinCount="100000" lockStructure="1"/>
  <bookViews>
    <workbookView xWindow="-105" yWindow="-105" windowWidth="19425" windowHeight="12420" tabRatio="683"/>
  </bookViews>
  <sheets>
    <sheet name="Semester 1 commencing" sheetId="1" r:id="rId1"/>
    <sheet name="Semester 2 commencing" sheetId="6" r:id="rId2"/>
    <sheet name="Health and Physical Ed Major" sheetId="9" r:id="rId3"/>
    <sheet name="Physics Major" sheetId="7" r:id="rId4"/>
    <sheet name="Unitsets - Staff only" sheetId="2" state="hidden" r:id="rId5"/>
    <sheet name="Handbook - staff only" sheetId="5" state="hidden" r:id="rId6"/>
    <sheet name="Transition Info - Staff only" sheetId="3" state="hidden" r:id="rId7"/>
  </sheets>
  <definedNames>
    <definedName name="_xlnm._FilterDatabase" localSheetId="5" hidden="1">'Handbook - staff only'!$A$1:$E$1</definedName>
    <definedName name="ARTDRAM">'Unitsets - Staff only'!$C$34:$C$42</definedName>
    <definedName name="ARTMEDI">'Unitsets - Staff only'!$C$43:$C$51</definedName>
    <definedName name="ARTVISA">'Unitsets - Staff only'!$C$52:$C$60</definedName>
    <definedName name="Course_codes">'Unitsets - Staff only'!$A$3:$A$6</definedName>
    <definedName name="Course_titles">'Unitsets - Staff only'!$B$3:$B$7</definedName>
    <definedName name="Done" localSheetId="4">'Unitsets - Staff only'!$A$15:$A$64</definedName>
    <definedName name="EdUnits" localSheetId="4">'Unitsets - Staff only'!$F$1:$BI$63</definedName>
    <definedName name="ENGLISH">'Unitsets - Staff only'!$C$61:$C$70</definedName>
    <definedName name="HASECON">'Unitsets - Staff only'!$C$71:$C$79</definedName>
    <definedName name="HASGEOG">'Unitsets - Staff only'!$C$80:$C$88</definedName>
    <definedName name="HASHIST">'Unitsets - Staff only'!$C$89:$C$97</definedName>
    <definedName name="HASPOLA">'Unitsets - Staff only'!$C$98:$C$106</definedName>
    <definedName name="Majors">'Unitsets - Staff only'!$C$4:$D$17</definedName>
    <definedName name="MajorUnits">'Unitsets - Staff only'!$F$2:$T$30</definedName>
    <definedName name="MATHS">'Unitsets - Staff only'!$C$107:$C$116</definedName>
    <definedName name="NIL">'Unitsets - Staff only'!$C$32</definedName>
    <definedName name="Prereq">'Handbook - staff only'!$A:$C</definedName>
    <definedName name="SCIBIOL">'Unitsets - Staff only'!$C$117:$C$124</definedName>
    <definedName name="SCICHEM">'Unitsets - Staff only'!$C$125:$C$132</definedName>
    <definedName name="SCIHUMB">'Unitsets - Staff only'!$C$133:$C$140</definedName>
    <definedName name="SCIPHYS">'Unitsets - Staff only'!$C$22</definedName>
    <definedName name="SCIPSYC">'Unitsets - Staff only'!$C$141:$C$147</definedName>
    <definedName name="SecSpec">'Unitsets - Staff only'!$C$34:$F$147</definedName>
    <definedName name="SecSpecUnits">'Unitsets - Staff only'!$V$2:$AW$30</definedName>
    <definedName name="Unitsets">'Unitsets - Staff only'!$C$4:$C$156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3" i="7" l="1"/>
  <c r="H24" i="7"/>
  <c r="H25" i="7"/>
  <c r="H28" i="7"/>
  <c r="H29" i="7"/>
  <c r="H30" i="7"/>
  <c r="H31" i="7"/>
  <c r="H22" i="7"/>
  <c r="H14" i="7"/>
  <c r="H17" i="7"/>
  <c r="H18" i="7"/>
  <c r="H19" i="7"/>
  <c r="H20" i="7"/>
  <c r="H13" i="7"/>
  <c r="H12" i="7"/>
  <c r="K2" i="6" l="1"/>
  <c r="A35" i="6" s="1"/>
  <c r="I2" i="6"/>
  <c r="J2" i="1"/>
  <c r="I2" i="1"/>
  <c r="A42" i="1" s="1"/>
  <c r="A24" i="6" l="1"/>
  <c r="A25" i="6"/>
  <c r="A9" i="6"/>
  <c r="A31" i="6"/>
  <c r="A19" i="6"/>
  <c r="A22" i="1"/>
  <c r="A18" i="1"/>
  <c r="A24" i="1"/>
  <c r="A28" i="1"/>
  <c r="A12" i="1"/>
  <c r="A35" i="1"/>
  <c r="A17" i="1"/>
  <c r="T22" i="7" l="1"/>
  <c r="T44" i="9" l="1"/>
  <c r="T40" i="9"/>
  <c r="T41" i="9"/>
  <c r="T42" i="9"/>
  <c r="T39" i="9"/>
  <c r="T34" i="9"/>
  <c r="T35" i="9"/>
  <c r="T36" i="9"/>
  <c r="T33" i="9"/>
  <c r="T29" i="9"/>
  <c r="T30" i="9"/>
  <c r="T31" i="9"/>
  <c r="T28" i="9"/>
  <c r="T23" i="9"/>
  <c r="T24" i="9"/>
  <c r="T25" i="9"/>
  <c r="T22" i="9"/>
  <c r="T18" i="9"/>
  <c r="T19" i="9"/>
  <c r="T20" i="9"/>
  <c r="T17" i="9"/>
  <c r="T12" i="9"/>
  <c r="T13" i="9"/>
  <c r="T14" i="9"/>
  <c r="T11" i="9"/>
  <c r="T7" i="9"/>
  <c r="T8" i="9"/>
  <c r="T9" i="9"/>
  <c r="T6" i="9"/>
  <c r="H28" i="9"/>
  <c r="H31" i="9"/>
  <c r="H40" i="9"/>
  <c r="H41" i="9"/>
  <c r="H42" i="9"/>
  <c r="H39" i="9"/>
  <c r="H34" i="9"/>
  <c r="H35" i="9"/>
  <c r="H36" i="9"/>
  <c r="H33" i="9"/>
  <c r="H29" i="9"/>
  <c r="H30" i="9"/>
  <c r="H23" i="9"/>
  <c r="H24" i="9"/>
  <c r="H25" i="9"/>
  <c r="H22" i="9"/>
  <c r="H18" i="9"/>
  <c r="H19" i="9"/>
  <c r="H20" i="9"/>
  <c r="H17" i="9"/>
  <c r="H12" i="9"/>
  <c r="H13" i="9"/>
  <c r="H14" i="9"/>
  <c r="H11" i="9"/>
  <c r="H7" i="9"/>
  <c r="H8" i="9"/>
  <c r="H9" i="9"/>
  <c r="H6" i="9"/>
  <c r="H44" i="9" l="1"/>
  <c r="T44" i="7" l="1"/>
  <c r="T42" i="7"/>
  <c r="T33" i="7"/>
  <c r="T40" i="7"/>
  <c r="T39" i="7"/>
  <c r="T31" i="7"/>
  <c r="T25" i="7"/>
  <c r="T17" i="7"/>
  <c r="T6" i="7"/>
  <c r="T9" i="7"/>
  <c r="T13" i="7"/>
  <c r="T12" i="7"/>
  <c r="T11" i="7"/>
  <c r="T7" i="7"/>
  <c r="T35" i="7"/>
  <c r="H44" i="7"/>
  <c r="H40" i="7"/>
  <c r="H39" i="7"/>
  <c r="H33" i="7"/>
  <c r="H41" i="7"/>
  <c r="T8" i="7" l="1"/>
  <c r="T20" i="7"/>
  <c r="T19" i="7"/>
  <c r="T30" i="7"/>
  <c r="T24" i="7"/>
  <c r="T28" i="7"/>
  <c r="H35" i="7"/>
  <c r="T23" i="7"/>
  <c r="T34" i="7"/>
  <c r="T18" i="7"/>
  <c r="T14" i="7"/>
  <c r="T29" i="7"/>
  <c r="T36" i="7"/>
  <c r="H34" i="7"/>
  <c r="H42" i="7"/>
  <c r="H44" i="6"/>
  <c r="H41" i="6"/>
  <c r="H40" i="6"/>
  <c r="H39" i="6"/>
  <c r="H34" i="6"/>
  <c r="H33" i="6"/>
  <c r="H28" i="6"/>
  <c r="H22" i="6"/>
  <c r="H20" i="6"/>
  <c r="H17" i="6"/>
  <c r="H13" i="6"/>
  <c r="H12" i="6"/>
  <c r="H11" i="6"/>
  <c r="H7" i="6"/>
  <c r="H6" i="6"/>
  <c r="A14" i="6"/>
  <c r="H14" i="6" s="1"/>
  <c r="H24" i="6" l="1"/>
  <c r="H25" i="6"/>
  <c r="A42" i="6"/>
  <c r="H42" i="6" s="1"/>
  <c r="A8" i="6"/>
  <c r="H8" i="6" s="1"/>
  <c r="A30" i="6"/>
  <c r="H30" i="6" s="1"/>
  <c r="A36" i="6"/>
  <c r="H36" i="6" s="1"/>
  <c r="A29" i="6"/>
  <c r="H29" i="6" s="1"/>
  <c r="A18" i="6"/>
  <c r="H18" i="6" s="1"/>
  <c r="A23" i="6"/>
  <c r="H23" i="6" s="1"/>
  <c r="H35" i="6"/>
  <c r="H31" i="6"/>
  <c r="H9" i="6"/>
  <c r="H19" i="6"/>
  <c r="H7" i="1"/>
  <c r="H8" i="1"/>
  <c r="H9" i="1"/>
  <c r="H11" i="1"/>
  <c r="H14" i="1"/>
  <c r="H20" i="1"/>
  <c r="H25" i="1"/>
  <c r="H30" i="1"/>
  <c r="H33" i="1"/>
  <c r="H34" i="1"/>
  <c r="H39" i="1"/>
  <c r="H40" i="1"/>
  <c r="H41" i="1"/>
  <c r="H44" i="1"/>
  <c r="H6" i="1"/>
  <c r="H18" i="1" l="1"/>
  <c r="H17" i="1"/>
  <c r="H24" i="1"/>
  <c r="H22" i="1"/>
  <c r="H28" i="1"/>
  <c r="H12" i="1"/>
  <c r="H35" i="1"/>
  <c r="H42" i="1"/>
  <c r="A13" i="1" l="1"/>
  <c r="H13" i="1" s="1"/>
  <c r="A36" i="1"/>
  <c r="H36" i="1" s="1"/>
  <c r="A19" i="1"/>
  <c r="H19" i="1" s="1"/>
  <c r="A31" i="1"/>
  <c r="H31" i="1" s="1"/>
  <c r="A29" i="1"/>
  <c r="H29" i="1" s="1"/>
  <c r="A23" i="1"/>
  <c r="H23" i="1" s="1"/>
</calcChain>
</file>

<file path=xl/comments1.xml><?xml version="1.0" encoding="utf-8"?>
<comments xmlns="http://schemas.openxmlformats.org/spreadsheetml/2006/main">
  <authors>
    <author>Stephanie Cook</author>
  </authors>
  <commentList>
    <comment ref="D77" authorId="0" shapeId="0">
      <text>
        <r>
          <rPr>
            <b/>
            <sz val="9"/>
            <color indexed="81"/>
            <rFont val="Tahoma"/>
            <family val="2"/>
          </rPr>
          <t>Stephanie Cook:</t>
        </r>
        <r>
          <rPr>
            <sz val="9"/>
            <color indexed="81"/>
            <rFont val="Tahoma"/>
            <family val="2"/>
          </rPr>
          <t xml:space="preserve">
Still TBC with CAS before structure change can be made</t>
        </r>
      </text>
    </comment>
  </commentList>
</comments>
</file>

<file path=xl/sharedStrings.xml><?xml version="1.0" encoding="utf-8"?>
<sst xmlns="http://schemas.openxmlformats.org/spreadsheetml/2006/main" count="1732" uniqueCount="554">
  <si>
    <r>
      <t>Curtin University</t>
    </r>
    <r>
      <rPr>
        <sz val="11"/>
        <color theme="1"/>
        <rFont val="Arial"/>
        <family val="2"/>
      </rPr>
      <t xml:space="preserve">
School of Education </t>
    </r>
  </si>
  <si>
    <t>Course:</t>
  </si>
  <si>
    <t>Year 1</t>
  </si>
  <si>
    <t>Prereq</t>
  </si>
  <si>
    <t>CP</t>
  </si>
  <si>
    <t>Year 2</t>
  </si>
  <si>
    <t>Year 3</t>
  </si>
  <si>
    <t>Year 4</t>
  </si>
  <si>
    <t>This study plan is correct and contains up to date course information at the time of issue but may be subject to change. Curtin will not be liable to you or to any other person for any loss or damage (including direct, consequential or economic loss or damage) however caused and whether by negligence or otherwise which may result directly or indirectly from the use of this publication.</t>
  </si>
  <si>
    <t>Curtin University is a trademark of Curtin University of Technology</t>
  </si>
  <si>
    <t>CRICOS Provider Code 00301J</t>
  </si>
  <si>
    <t>English</t>
  </si>
  <si>
    <t>The Arts (Visual Arts)</t>
  </si>
  <si>
    <t>The Arts (Drama)</t>
  </si>
  <si>
    <t>The Arts (Media)</t>
  </si>
  <si>
    <t>HASS (Geography)</t>
  </si>
  <si>
    <t>HASS (Economics)</t>
  </si>
  <si>
    <t>HASS (History)</t>
  </si>
  <si>
    <t>HASS (Politics &amp; Law)</t>
  </si>
  <si>
    <t>Mathematics</t>
  </si>
  <si>
    <t>Science (Biology)</t>
  </si>
  <si>
    <t>Science (Chemistry)</t>
  </si>
  <si>
    <t>Science (Human Biology)</t>
  </si>
  <si>
    <t>Science (Physics)</t>
  </si>
  <si>
    <t>Science (Psychology)</t>
  </si>
  <si>
    <t>Major:</t>
  </si>
  <si>
    <t>Second Specialisation</t>
  </si>
  <si>
    <t>Second Specialisation:</t>
  </si>
  <si>
    <t>SCICHEM</t>
  </si>
  <si>
    <t>ARTDRAM</t>
  </si>
  <si>
    <t>ARTMEDI</t>
  </si>
  <si>
    <t>ARTVISA</t>
  </si>
  <si>
    <t>ENGLISH</t>
  </si>
  <si>
    <t>HASECON</t>
  </si>
  <si>
    <t>HASGEOG</t>
  </si>
  <si>
    <t>HASHIST</t>
  </si>
  <si>
    <t>HASPOLA</t>
  </si>
  <si>
    <t>MATHS</t>
  </si>
  <si>
    <t>SCIBIOL</t>
  </si>
  <si>
    <t>SCIHUMB</t>
  </si>
  <si>
    <t>SCIPHYS</t>
  </si>
  <si>
    <t>SCIPSYC</t>
  </si>
  <si>
    <t>Course codes &amp; titles</t>
  </si>
  <si>
    <t>Major</t>
  </si>
  <si>
    <t>Click &amp; choose from the drop-down</t>
  </si>
  <si>
    <t>Physical Sciences Minor Teaching Area</t>
  </si>
  <si>
    <t>Biological Sciences Minor Teaching Area</t>
  </si>
  <si>
    <t xml:space="preserve">Psychology Minor Teaching Area </t>
  </si>
  <si>
    <t>HASS - Social Sciences Minor Teaching Area</t>
  </si>
  <si>
    <t>HASS - Humanities Minor Teaching Area</t>
  </si>
  <si>
    <t>English Minor Teaching Area</t>
  </si>
  <si>
    <t>Mathematics Minor Teaching Area</t>
  </si>
  <si>
    <t>Broadening Performing Arts Teaching Area</t>
  </si>
  <si>
    <t>Broadening Visual Arts Teaching Area</t>
  </si>
  <si>
    <t>The Arts - Visual Arts Minor Teaching Area</t>
  </si>
  <si>
    <t>The Arts - Performing Arts Minor Teaching Area</t>
  </si>
  <si>
    <t>Broadening English Teaching Area</t>
  </si>
  <si>
    <t>Broadening Psychology Teaching Area</t>
  </si>
  <si>
    <t>Broadening Human Biology Teaching Area</t>
  </si>
  <si>
    <t>Broadening Chemistry Teaching Area</t>
  </si>
  <si>
    <t>Broadening Biology Teaching Area</t>
  </si>
  <si>
    <t>Broadening Mathematics Teaching Area</t>
  </si>
  <si>
    <t>Broadening HASS for Economics Teaching Area</t>
  </si>
  <si>
    <t>Broadening HASS for Geography Teaching Area</t>
  </si>
  <si>
    <t>Broadening HASS for History Teaching Area</t>
  </si>
  <si>
    <t>Broadening HASS for Politics &amp; Law Teaching Area</t>
  </si>
  <si>
    <t>Education Specialty &amp; The Arts Teaching Area</t>
  </si>
  <si>
    <t>Education Specialty &amp; English Teaching Area</t>
  </si>
  <si>
    <t>Education Specialty &amp; HASS Teaching Area</t>
  </si>
  <si>
    <t>Education Specialty &amp; Mathematics Teaching Area</t>
  </si>
  <si>
    <t>Education Specialty &amp; Science Teaching Area</t>
  </si>
  <si>
    <t>First choose a Major</t>
  </si>
  <si>
    <t>NIL</t>
  </si>
  <si>
    <t>MATHPHYS</t>
  </si>
  <si>
    <t>EDUC1019 Teaching and Learning in the Digital World</t>
  </si>
  <si>
    <t>EDUC1021 Child Development for Educators</t>
  </si>
  <si>
    <t>EDSC1009 Literacy and Numeracy Across the Curriculum</t>
  </si>
  <si>
    <t>EDUC1017 The Professional Educator: Developing Teacher Identity</t>
  </si>
  <si>
    <t>EDSC1011 Managing the Learning Environment</t>
  </si>
  <si>
    <t>EDUC2005 Learning Theories, Diversity and Differentiation</t>
  </si>
  <si>
    <t>EDSC3009 Educating Adolescents: Diversity and Inclusion</t>
  </si>
  <si>
    <t>INED3001 Indigenous Australian Education</t>
  </si>
  <si>
    <t>EDSC3005 Secondary Prof Exp 3: Using Data to Inform Teaching and Learning</t>
  </si>
  <si>
    <t>School of Education Option</t>
  </si>
  <si>
    <t>EDSC3007 Curriculum and Culture in Secondary Schools</t>
  </si>
  <si>
    <t>EDUC4049 The Professional Educator: Transition to the Profession</t>
  </si>
  <si>
    <t>EDUC4040 Professional Experience 4: The Internship</t>
  </si>
  <si>
    <t>THTR1002 Devising Fundamentals</t>
  </si>
  <si>
    <t>THTR1001 Acting Fundamentals</t>
  </si>
  <si>
    <t>EDSC2008 Secondary Professional Experience 1: Planning</t>
  </si>
  <si>
    <t>Progress</t>
  </si>
  <si>
    <t>CWRI1003 Engaging Narrative</t>
  </si>
  <si>
    <t>EDSC4030 Curriculum and Instruction Lower Secondary: English</t>
  </si>
  <si>
    <t>LCST1004 Introduction to Cultural Studies</t>
  </si>
  <si>
    <t>LCST2002 Unruly Bodies</t>
  </si>
  <si>
    <t>LCST2004 Reality and its Other</t>
  </si>
  <si>
    <t>LCST3003 Imagined Spaces</t>
  </si>
  <si>
    <t>LCST3004 Terror and the Everyday</t>
  </si>
  <si>
    <t>MATH1016 Calculus 1</t>
  </si>
  <si>
    <t>EDSC4020 Curriculum and Instruction Lower Secondary: Mathematics</t>
  </si>
  <si>
    <t>MATH2000 Network Optimisation</t>
  </si>
  <si>
    <t>MATH2009 Calculus 2</t>
  </si>
  <si>
    <t>MATH3001 Applied Mathematical Modelling</t>
  </si>
  <si>
    <t>MATH3000 Mathematical Methods</t>
  </si>
  <si>
    <t>FINA1000 Art and Creativity</t>
  </si>
  <si>
    <t>VISA1005 Fine Art Studio Materials</t>
  </si>
  <si>
    <t>VISA2024 History and Theory of Art and Design 2</t>
  </si>
  <si>
    <t>VISA2005 Fine Art Studio Processes</t>
  </si>
  <si>
    <t>VISA3003 Art Visual Research 3</t>
  </si>
  <si>
    <t>VISA3004 Art Visual Research 4</t>
  </si>
  <si>
    <t>SCST1000 Introduction to Screen Cultures</t>
  </si>
  <si>
    <t>SPRO1000 Introduction to Screen Practice</t>
  </si>
  <si>
    <t>SPRO2000 Television Production Workshop</t>
  </si>
  <si>
    <t>SPRO3006 Transmedia Narratives</t>
  </si>
  <si>
    <t>ECON1000 Introductory Economics</t>
  </si>
  <si>
    <t>ECON2004 Microeconomic Principles</t>
  </si>
  <si>
    <t>ECON2001 Macroeconomic Principles</t>
  </si>
  <si>
    <t>ECON2006 Applied Economics</t>
  </si>
  <si>
    <t>ECON3004 Macroeconomic Theory</t>
  </si>
  <si>
    <t>ECON3007 Advanced Applied Economics</t>
  </si>
  <si>
    <t>GEOG1000 Human Geography</t>
  </si>
  <si>
    <t>GEOG2001 Geographies of Food Security</t>
  </si>
  <si>
    <t>GEOG3001 Sustainable Livelihoods</t>
  </si>
  <si>
    <t>INTR1001 Australia and Asia Transformed</t>
  </si>
  <si>
    <t>HIST1000 Legacies of Empire</t>
  </si>
  <si>
    <t>HIST2000 Twentieth Century Australia</t>
  </si>
  <si>
    <t>HIST2001 Democracy and Dictatorship</t>
  </si>
  <si>
    <t>HIST3001 Competition, Cooperation and Conflict since 1945</t>
  </si>
  <si>
    <t>HIST3003 Australians at War</t>
  </si>
  <si>
    <t>ANTH1001 Society and Culture in a Globalising World</t>
  </si>
  <si>
    <t>BLAW1004 Business Law</t>
  </si>
  <si>
    <t>ANTH3003 Human Rights and Social Justice</t>
  </si>
  <si>
    <t>INDS2003 Nyungar Culture and Identity</t>
  </si>
  <si>
    <t>POLS3000 International Political Economy</t>
  </si>
  <si>
    <t>BLAW2008 Public Relations Law</t>
  </si>
  <si>
    <t>BCCB1000 Cell Biology</t>
  </si>
  <si>
    <t>BIOL1000 Functional Biology</t>
  </si>
  <si>
    <t>BOTA2000 Plant Diversity and Adaptation</t>
  </si>
  <si>
    <t>ENST3002 Environmental Restoration</t>
  </si>
  <si>
    <t>ERTH3000 Habitat and Landform Mapping</t>
  </si>
  <si>
    <t>CHEM1000 Principles and Processes in Chemistry</t>
  </si>
  <si>
    <t>CHEM1002 Reactivity and Function in Chemistry</t>
  </si>
  <si>
    <t>CHEM2005 Analytical Chemistry</t>
  </si>
  <si>
    <t>CHEM2004 Chemical Structure and Spectroscopy</t>
  </si>
  <si>
    <t>CHEM3001 Environmental Chemistry</t>
  </si>
  <si>
    <t>CHEM3004 Analytical Chemistry and Spectroscopy</t>
  </si>
  <si>
    <t>HUMB1000 Human Structure and Function</t>
  </si>
  <si>
    <t>HUMB1001 Integrated Systems Anatomy and Physiology</t>
  </si>
  <si>
    <t>HUMB2003 Physiological Concepts</t>
  </si>
  <si>
    <t>HUMB2002 Anatomy of the Limbs</t>
  </si>
  <si>
    <t>ANTH3000 Evolutionary Anthropology</t>
  </si>
  <si>
    <t>ECEV3000 Foundations of Human Evolution</t>
  </si>
  <si>
    <t>MATH1015 Linear Algebra 1</t>
  </si>
  <si>
    <t>PHYS1005 Physics 1</t>
  </si>
  <si>
    <t>PHYS1007 Physics 2</t>
  </si>
  <si>
    <t>PHYS2003 Classical Mechanics and Electromagnetism</t>
  </si>
  <si>
    <t>PSYC1001 Foundations of Psychology</t>
  </si>
  <si>
    <t>PSYC1000 Introduction to Psychology</t>
  </si>
  <si>
    <t>PSYC2001 Social Psychology</t>
  </si>
  <si>
    <t>PSYC3000 Indigenous and Cross Cultural Psychology</t>
  </si>
  <si>
    <t>PSYT3000 Abnormal Psychology</t>
  </si>
  <si>
    <t>STAT1005 Introduction to Probability and Data Analysis</t>
  </si>
  <si>
    <t>Mathematics Minor TA</t>
  </si>
  <si>
    <t>English Minor TA</t>
  </si>
  <si>
    <t>LCST2004 Constructing the Real</t>
  </si>
  <si>
    <t>EDSC4018 Curriculum and Instruction Senior Secondary: English</t>
  </si>
  <si>
    <t>EDSC2009 Secondary Prof Exp 2: Assessment and Reporting</t>
  </si>
  <si>
    <t>Visual Arts Minor TA</t>
  </si>
  <si>
    <t>EDSC4032 Curriculum and Instruction Lower Secondary: The Arts</t>
  </si>
  <si>
    <t>EDSC4028 Curriculum and Instruction Senior Secondary: The Arts</t>
  </si>
  <si>
    <t>Performing Arts Minor TA</t>
  </si>
  <si>
    <t>THTR2004 Voice For the Actor</t>
  </si>
  <si>
    <t>Social Sciences Minor TA</t>
  </si>
  <si>
    <t>PHGY1000 Physical Geography</t>
  </si>
  <si>
    <t>EDSC4026 Curriculum and Instruction Senior Secondary: HASS</t>
  </si>
  <si>
    <t>Humanities Minor TA</t>
  </si>
  <si>
    <t>Psychology Minor TA</t>
  </si>
  <si>
    <t>EDSC4023 Curriculum and Instruction Senior Secondary: Science</t>
  </si>
  <si>
    <t>Biological Science Minor TA</t>
  </si>
  <si>
    <t>Physical Science Minor TA</t>
  </si>
  <si>
    <t>CHEM2001 Materials Chemistry</t>
  </si>
  <si>
    <t>ATOC2000 Atmospheric and Oceanographic Sciences</t>
  </si>
  <si>
    <t>Broadening Visual Arts TA</t>
  </si>
  <si>
    <t>EDUC1029 Performing Arts for Educators</t>
  </si>
  <si>
    <t>VISA2021 Arts Visual Research 1</t>
  </si>
  <si>
    <t>VISA1004 Fine Art Studio Methods</t>
  </si>
  <si>
    <t>EDPR3014 Visual and Media Arts Education</t>
  </si>
  <si>
    <t>VISA2006 Fine Art Studio Extension</t>
  </si>
  <si>
    <t xml:space="preserve">Broadening Performing Arts </t>
  </si>
  <si>
    <t>SCST2001 Television Drama</t>
  </si>
  <si>
    <t>STRU-PARTB</t>
  </si>
  <si>
    <t>STRU-VARTB</t>
  </si>
  <si>
    <t>STRU-PARTM</t>
  </si>
  <si>
    <t>STRU-VARTM</t>
  </si>
  <si>
    <t>STRU-PSCIM</t>
  </si>
  <si>
    <t>STRU-BSCIM</t>
  </si>
  <si>
    <t>STRU-PSYCM</t>
  </si>
  <si>
    <t>STRU-SOSCM</t>
  </si>
  <si>
    <t>STRU-HUMAM</t>
  </si>
  <si>
    <t>STRU-ENGLM</t>
  </si>
  <si>
    <t>STRU-MATHM</t>
  </si>
  <si>
    <t>STRU-ENGLB</t>
  </si>
  <si>
    <t>COMS1010 Academic and Professional Communications</t>
  </si>
  <si>
    <t>CWRI2000 Popular Music and Identity</t>
  </si>
  <si>
    <t>LCST2003 Creativity, Subversion and Taste</t>
  </si>
  <si>
    <t>EDUC2007 Teaching Language, Literacy and Literature in Junior Primary</t>
  </si>
  <si>
    <t>EDPR3001 English Pedagogies and the Integrated Curriculum</t>
  </si>
  <si>
    <t>B-EDSC v.3   Bachelor of Education (Secondary Education)</t>
  </si>
  <si>
    <t>STRU-MATHB</t>
  </si>
  <si>
    <t>Broadening Mathematics TA</t>
  </si>
  <si>
    <t>STAT1003 Introduction to Data Science</t>
  </si>
  <si>
    <t>EDPR2004 Children as Mathematical Learners</t>
  </si>
  <si>
    <t>STAT2001 Mathematical Statistics</t>
  </si>
  <si>
    <t>EDPR3000 Inquiry in the Mathematics Classroom</t>
  </si>
  <si>
    <t>STRU-ECOB1</t>
  </si>
  <si>
    <t>Broadening HASS for Economics TA</t>
  </si>
  <si>
    <t>EDPR3003 Inquiry in the Humanities and Social Sciences Classroom</t>
  </si>
  <si>
    <t>Broadening English TA</t>
  </si>
  <si>
    <t>Broadening HASS for Geography TA</t>
  </si>
  <si>
    <t>STRU-GEOB1</t>
  </si>
  <si>
    <t>Broadening HASS for History TA</t>
  </si>
  <si>
    <t>PHGY2000 Natural Hazards</t>
  </si>
  <si>
    <t>STRU-HISB1</t>
  </si>
  <si>
    <t>Broadening HASS for Politics + Law TA</t>
  </si>
  <si>
    <t>STRU-EDENG</t>
  </si>
  <si>
    <t>Education Speciality and English TA</t>
  </si>
  <si>
    <t>Education Speciality and Maths TA</t>
  </si>
  <si>
    <t>YEAR 3 SEM 2</t>
  </si>
  <si>
    <t>YEAR 3 SEM 1</t>
  </si>
  <si>
    <t>STRU-EDMAT</t>
  </si>
  <si>
    <t>YEAR 2 SEM 2</t>
  </si>
  <si>
    <t xml:space="preserve">YEAR 2 SEM 1 </t>
  </si>
  <si>
    <t>YEAR 1 SEM 2</t>
  </si>
  <si>
    <t>STRU-EDHAS</t>
  </si>
  <si>
    <t>Education Speciality and HASS TA</t>
  </si>
  <si>
    <t>EDUC1027 Educators Inquiring About the World</t>
  </si>
  <si>
    <t>EDPR2000 Inquiry in the Science Classroom</t>
  </si>
  <si>
    <t>Education Speciality and Science TA</t>
  </si>
  <si>
    <t>STRU-EDSCI</t>
  </si>
  <si>
    <t>STRU-EDART</t>
  </si>
  <si>
    <t>Education Speciality and the Arts TA</t>
  </si>
  <si>
    <t>Broadening Human Biology TA</t>
  </si>
  <si>
    <t>GENE2000 Molecular Genetics</t>
  </si>
  <si>
    <t>MEDI1000 Foundations of Biomedical Science</t>
  </si>
  <si>
    <t>MEDI2000 Foundations of Immunobiology</t>
  </si>
  <si>
    <t>STRU-HUMBB</t>
  </si>
  <si>
    <t>STRU-CHEMB</t>
  </si>
  <si>
    <t>STRU-BIOLB</t>
  </si>
  <si>
    <t>STRU-PSYCB</t>
  </si>
  <si>
    <t>Broadening Psychology TA</t>
  </si>
  <si>
    <t>BEHV2000 Psychological Science Experimental Methods</t>
  </si>
  <si>
    <t>PSYC2002 Psychological Science Correlational Methods</t>
  </si>
  <si>
    <t>Broadening Biology TA</t>
  </si>
  <si>
    <t>ENST2002 Wildlife Conservation</t>
  </si>
  <si>
    <t>ENST2003 Ecotoxicology and Environmental Monitoring</t>
  </si>
  <si>
    <t>CHEM1001 Biological Chemistry</t>
  </si>
  <si>
    <t>CHEM2000 Chemical Energetics and Kinetics</t>
  </si>
  <si>
    <t>CHEM2006 Chemical Reactions and Mechanisms</t>
  </si>
  <si>
    <t>STRU-POLB1</t>
  </si>
  <si>
    <t>Broadening Chemistry TA</t>
  </si>
  <si>
    <t>CWRI1003 Narrating Selves</t>
  </si>
  <si>
    <t>LCST1004 Intro to Cultural Studies</t>
  </si>
  <si>
    <t>LCST1004 Intro to Culture Studies</t>
  </si>
  <si>
    <t>EDUC1004 Language and Literacy for Teachers</t>
  </si>
  <si>
    <t>LCST3000 Reading the City</t>
  </si>
  <si>
    <t>CWRI3009 Gender Studies</t>
  </si>
  <si>
    <t>CWRI3006 New Media Narratives</t>
  </si>
  <si>
    <t>Current (2020)</t>
  </si>
  <si>
    <t>Previous (2018)</t>
  </si>
  <si>
    <t>Previous (2016)</t>
  </si>
  <si>
    <t>MATHEMATICS</t>
  </si>
  <si>
    <t>MATH1004 Mathematics 2</t>
  </si>
  <si>
    <t>MATH2010 Linear Algebra 2</t>
  </si>
  <si>
    <t>MATH3002 Numerical Optimisation</t>
  </si>
  <si>
    <t>PHYSICS</t>
  </si>
  <si>
    <t>Units have never changed</t>
  </si>
  <si>
    <t>CHEMISTRY</t>
  </si>
  <si>
    <t>BIOLOGY</t>
  </si>
  <si>
    <t>ENST3000 Environmental Impact Assessment</t>
  </si>
  <si>
    <t>ECEV3001 Terrestrial &amp; Marine Science Field Project</t>
  </si>
  <si>
    <t xml:space="preserve">Current (2020) </t>
  </si>
  <si>
    <t>HUMAN BIOLOGY</t>
  </si>
  <si>
    <t>HUMB1001 Integrated Systems Anatomy &amp; Physiology</t>
  </si>
  <si>
    <t>HUMB2004 Integrated Physiology</t>
  </si>
  <si>
    <t xml:space="preserve">ECEV3000 Foundations of Human Evolution </t>
  </si>
  <si>
    <t xml:space="preserve">Previous </t>
  </si>
  <si>
    <t>PSYCHOLOGY</t>
  </si>
  <si>
    <t>HASS - ECONOMICS</t>
  </si>
  <si>
    <t>HASS - GEOGRAPHY</t>
  </si>
  <si>
    <t>HASS - HISTORY</t>
  </si>
  <si>
    <t>HIST3001 Contested Knowledges / HIST3002 Interpreting History</t>
  </si>
  <si>
    <t>Previous</t>
  </si>
  <si>
    <t>HASS - POLITICS AND LAW</t>
  </si>
  <si>
    <t>ARTS - VISUAL ARTS</t>
  </si>
  <si>
    <t>ARTS - DRAMA</t>
  </si>
  <si>
    <t>ARTS - MEDIA PRODUCTION AND ANALYSIS</t>
  </si>
  <si>
    <r>
      <t>MATH1003 Mathematics 1</t>
    </r>
    <r>
      <rPr>
        <b/>
        <sz val="9"/>
        <color theme="1"/>
        <rFont val="Calibri"/>
        <family val="2"/>
        <scheme val="minor"/>
      </rPr>
      <t xml:space="preserve"> </t>
    </r>
  </si>
  <si>
    <r>
      <t xml:space="preserve">STAT1001 Statistical Data Probability </t>
    </r>
    <r>
      <rPr>
        <b/>
        <sz val="9"/>
        <color theme="1"/>
        <rFont val="Calibri"/>
        <family val="2"/>
        <scheme val="minor"/>
      </rPr>
      <t xml:space="preserve">AND </t>
    </r>
    <r>
      <rPr>
        <sz val="9"/>
        <color theme="1"/>
        <rFont val="Calibri"/>
        <family val="2"/>
        <scheme val="minor"/>
      </rPr>
      <t>STAT1002 Statistical Data Analysis</t>
    </r>
    <r>
      <rPr>
        <b/>
        <sz val="9"/>
        <color theme="1"/>
        <rFont val="Calibri"/>
        <family val="2"/>
        <scheme val="minor"/>
      </rPr>
      <t xml:space="preserve"> </t>
    </r>
    <r>
      <rPr>
        <sz val="9"/>
        <color theme="1"/>
        <rFont val="Calibri"/>
        <family val="2"/>
        <scheme val="minor"/>
      </rPr>
      <t>(12.5CP)</t>
    </r>
  </si>
  <si>
    <t>Major units</t>
  </si>
  <si>
    <t>Minor units</t>
  </si>
  <si>
    <t>Core units</t>
  </si>
  <si>
    <t>EDSC2002 Technologies to Engage Learners</t>
  </si>
  <si>
    <t>EDSC1002 Teaching Literacy in Secondary Schools</t>
  </si>
  <si>
    <t>EDSC1000 Introduction to Secondary Teaching</t>
  </si>
  <si>
    <t>EDUC1002 Learning Theory for Educators</t>
  </si>
  <si>
    <t>EDSC2001 Prof Prac in Secondary Education 2</t>
  </si>
  <si>
    <t>EDSC1001 Prof Prac in Secondary Education 1</t>
  </si>
  <si>
    <t>EDSC2008 Secondary Prof Exp 1: Planning</t>
  </si>
  <si>
    <t>EDSC2000 Assessment in Secondary Schools</t>
  </si>
  <si>
    <t>EDUC4006 Transition to the Teaching Profession</t>
  </si>
  <si>
    <t>EDSC3001 Prof Prac in Secondary Education 3</t>
  </si>
  <si>
    <t>EDSC1003 Literacy and Numeracy across the curriculum</t>
  </si>
  <si>
    <t>EDUC4001 Prof Learning and Development in Education</t>
  </si>
  <si>
    <t>EDSC2003 Secondary Prof Exp 1: Planning</t>
  </si>
  <si>
    <t>EDUC1000 Teaching and Learning in the Digital World</t>
  </si>
  <si>
    <t>EDSC2004 Secondary Prof Exp 2: Assessment and Reporting</t>
  </si>
  <si>
    <t>EDSC1004 Managing the Learning Environment</t>
  </si>
  <si>
    <t>COMS1010 Academic and Professional Coms</t>
  </si>
  <si>
    <t>?</t>
  </si>
  <si>
    <r>
      <t xml:space="preserve">ECEV2000 Terrestrial Ecology </t>
    </r>
    <r>
      <rPr>
        <b/>
        <sz val="9"/>
        <color theme="1"/>
        <rFont val="Calibri"/>
        <family val="2"/>
        <scheme val="minor"/>
      </rPr>
      <t>OR</t>
    </r>
    <r>
      <rPr>
        <sz val="9"/>
        <color theme="1"/>
        <rFont val="Calibri"/>
        <family val="2"/>
        <scheme val="minor"/>
      </rPr>
      <t xml:space="preserve"> ZOOL2000 Animal  Diversity and Evolution (Alternate Core)*</t>
    </r>
  </si>
  <si>
    <t>*These units run in alternate years</t>
  </si>
  <si>
    <t>Maths Minor TA for Physics Major TA</t>
  </si>
  <si>
    <t>Only Mathematics Minor</t>
  </si>
  <si>
    <t>NETS1001 Web Communications</t>
  </si>
  <si>
    <t>NETS2000 Web Media</t>
  </si>
  <si>
    <t>NETS1000 Digital Culture and Everyday Life</t>
  </si>
  <si>
    <t>MEDA3000 Mobile, Locative &amp; Ubiquitous Media</t>
  </si>
  <si>
    <t>NETS3004 Web Development Project</t>
  </si>
  <si>
    <t>SPRO2000 TV Studio Workshop</t>
  </si>
  <si>
    <t>SCST2004 Form and Style in Drama Production</t>
  </si>
  <si>
    <t>SPRO3006 Transmedia Content Creation</t>
  </si>
  <si>
    <t>SCST3005 Earth, Sky, Us</t>
  </si>
  <si>
    <t>GRDE1008 Art and Design Fundamentals</t>
  </si>
  <si>
    <t>VISA2021 Art Visual Research 1</t>
  </si>
  <si>
    <t>VISA3004 Arts Visual Research 4</t>
  </si>
  <si>
    <t>STAT1005 Intro to Probability and Data Analysis</t>
  </si>
  <si>
    <r>
      <t xml:space="preserve">STAT1001 </t>
    </r>
    <r>
      <rPr>
        <b/>
        <sz val="9"/>
        <color theme="1"/>
        <rFont val="Calibri"/>
        <family val="2"/>
        <scheme val="minor"/>
      </rPr>
      <t>AND</t>
    </r>
    <r>
      <rPr>
        <sz val="9"/>
        <color theme="1"/>
        <rFont val="Calibri"/>
        <family val="2"/>
        <scheme val="minor"/>
      </rPr>
      <t xml:space="preserve"> STAT1002 (12.5CP)</t>
    </r>
  </si>
  <si>
    <t>EDSC3002 Pedagogies for Inclusivity (never run)</t>
  </si>
  <si>
    <t>YEAR 2 SEM 1</t>
  </si>
  <si>
    <t>YEAR 4 SEM 1</t>
  </si>
  <si>
    <t>SCST1000 Introduction to Screen Creativity</t>
  </si>
  <si>
    <t>SPRO1000 Introduction to Screen Industries</t>
  </si>
  <si>
    <t>VISA1003 Drawing</t>
  </si>
  <si>
    <t xml:space="preserve">THTR2001 Acting </t>
  </si>
  <si>
    <t>THTR2002 Technical Theatre Fundamentals</t>
  </si>
  <si>
    <t>SPRO2003 Drama Narratives</t>
  </si>
  <si>
    <t>VISA2023 Fine Art Theory and Criticism</t>
  </si>
  <si>
    <t>SCST3010 Reading Screens</t>
  </si>
  <si>
    <t>VISA3006 Fine Art Concepts and Context</t>
  </si>
  <si>
    <t>THTR3000 Directing Theatre</t>
  </si>
  <si>
    <t>VISA3010 Fine Art Studio Practice</t>
  </si>
  <si>
    <t>B-EDSC v.3   Bachelor of Education (Secondary Education) MID-YEAR ENTRY</t>
  </si>
  <si>
    <t>Year 1 - Semester 2 starting</t>
  </si>
  <si>
    <t>B-EDSC Version 3 (2019 onwards)</t>
  </si>
  <si>
    <t>B-EDSC Version 2 (2018 starting only)</t>
  </si>
  <si>
    <t>B-EDSC Version 1 (prior to 2018)</t>
  </si>
  <si>
    <t>EDUC1001 Child Development for Educators</t>
  </si>
  <si>
    <t>EDSC1005 Teaching in the Secondary School</t>
  </si>
  <si>
    <t>EDUC2000 Inclusive Education</t>
  </si>
  <si>
    <t>EDSC3005 Secondary Prof Exp 3: Using Data to Inform T+L</t>
  </si>
  <si>
    <t>EDUC3000 Professional Experience 3: Using Data to Inform T+L</t>
  </si>
  <si>
    <t>EDSC3000 Curriculum and Culture in Secondary Schools</t>
  </si>
  <si>
    <t>EDUC4018 The Professional Educator</t>
  </si>
  <si>
    <t>THTR1001</t>
  </si>
  <si>
    <t>THTR3007 Contemporary Performance</t>
  </si>
  <si>
    <t>VISA2006</t>
  </si>
  <si>
    <t>LCST2002</t>
  </si>
  <si>
    <t>ECON2004</t>
  </si>
  <si>
    <t>ECON1000</t>
  </si>
  <si>
    <t>ECON2001</t>
  </si>
  <si>
    <t>Pre-requisite</t>
  </si>
  <si>
    <t>ZOOL2000 Animal Diversity and Evolution OR ECEV2000 Terrestrial Ecology</t>
  </si>
  <si>
    <t>HUMB1000</t>
  </si>
  <si>
    <t>HUMB1001</t>
  </si>
  <si>
    <t>EDSC4021 Curriculum and Instruction Senior Secondary: Mathematics</t>
  </si>
  <si>
    <t>EDSC4030</t>
  </si>
  <si>
    <t>EDSC4020</t>
  </si>
  <si>
    <t>EDSC4022</t>
  </si>
  <si>
    <t>EDSC4032</t>
  </si>
  <si>
    <t>EDSC4024</t>
  </si>
  <si>
    <t>EDPR2004</t>
  </si>
  <si>
    <t>CHEM1000</t>
  </si>
  <si>
    <t>BIOL1000</t>
  </si>
  <si>
    <t>HUMB2002</t>
  </si>
  <si>
    <t>EDUC1017</t>
  </si>
  <si>
    <t>EDUC2007</t>
  </si>
  <si>
    <t>Chemistry</t>
  </si>
  <si>
    <t>Economics</t>
  </si>
  <si>
    <t>School of Education</t>
  </si>
  <si>
    <t>History</t>
  </si>
  <si>
    <t>Human Biology</t>
  </si>
  <si>
    <t>Physics</t>
  </si>
  <si>
    <t>Psychology</t>
  </si>
  <si>
    <t>Screen Arts and Drama</t>
  </si>
  <si>
    <t>Arts</t>
  </si>
  <si>
    <t>Performing Arts</t>
  </si>
  <si>
    <t>MATH1016</t>
  </si>
  <si>
    <t>MATH2009</t>
  </si>
  <si>
    <t>PHYS1005, PHYS1007, MATH1016, MATH2009</t>
  </si>
  <si>
    <t>All other units</t>
  </si>
  <si>
    <t>Year 2 - Semester 2 starting</t>
  </si>
  <si>
    <t>Year 3 - Semester 2 starting</t>
  </si>
  <si>
    <t>Year 4 - Semester 2 starting</t>
  </si>
  <si>
    <t>EPID1000 Foundations of Biostatistics and Epidemiology</t>
  </si>
  <si>
    <t>EDSC4024 Curriculum and Instruction Lower Secondary: HASS</t>
  </si>
  <si>
    <t>300CP</t>
  </si>
  <si>
    <t>MEDI1000</t>
  </si>
  <si>
    <t>PSYC1000</t>
  </si>
  <si>
    <t>BEHV2000</t>
  </si>
  <si>
    <t>Unit Code and Name</t>
  </si>
  <si>
    <t>THTR2004 Voice for the Actor</t>
  </si>
  <si>
    <t>Geography</t>
  </si>
  <si>
    <t>Creative Arts Practice</t>
  </si>
  <si>
    <t>Alternate Core to VISA1003 is VISA1016 Creative Arts Practice - available in Sem 2</t>
  </si>
  <si>
    <t>THTR2001 Acting</t>
  </si>
  <si>
    <t>THTR3004 Contemporary Performance</t>
  </si>
  <si>
    <t>THRE2003 Movement for the Actor</t>
  </si>
  <si>
    <t>THTR3006 Collaborative Theatre Practice</t>
  </si>
  <si>
    <t>THRE3003 International Theatre</t>
  </si>
  <si>
    <t>SPRO1000 Introduction to Screen Cultures</t>
  </si>
  <si>
    <t>EDSC4022 Curriculum and Instruction Lower Secondary: Science</t>
  </si>
  <si>
    <t>EPID1000</t>
  </si>
  <si>
    <t>VISA2007 Fine Art Project</t>
  </si>
  <si>
    <t>VISA3023 Fine Art Project Advanced</t>
  </si>
  <si>
    <t>SPRO2004 Creative Documentary and Actualities</t>
  </si>
  <si>
    <t>LANGUAGES- JAPANESE (PHASING OUT - NOT AVAILABLE TO NEW STUDENTS)</t>
  </si>
  <si>
    <t>LANGUAGES- CHINESE (PHASING OUT - NOT AVAILABLE TO NEW STUDENTS)</t>
  </si>
  <si>
    <t>N/A</t>
  </si>
  <si>
    <t>JAPN2001 Pre-Intermediate Japanese</t>
  </si>
  <si>
    <t>JAPN2002 Pre-Intermediate Japanese Developing</t>
  </si>
  <si>
    <t>JAPN3000 Intermediate Japanese</t>
  </si>
  <si>
    <t>JAPN3001 Intermediate Japanese Developing</t>
  </si>
  <si>
    <t>JAPN3002 Advanced Japanese</t>
  </si>
  <si>
    <t>JAPN3003 Advanced Japanese Developing</t>
  </si>
  <si>
    <t>CHIN1000 Beginning Chinese</t>
  </si>
  <si>
    <t>CHIN1001 Beginning Chinese Developing</t>
  </si>
  <si>
    <t>CHIN2001 Pre-Intermediate Chinese</t>
  </si>
  <si>
    <t>CHIN2002 Pre-Intermediate Chinese Developing</t>
  </si>
  <si>
    <t>CHIN3000 Intermediate Chinese</t>
  </si>
  <si>
    <t>CHIN3001 Intermediate Chinese Developing</t>
  </si>
  <si>
    <t>Elective</t>
  </si>
  <si>
    <t>PHYS2002 Statistical Mechanics and Thermodynamics</t>
  </si>
  <si>
    <t>MATH2009 is concurrent</t>
  </si>
  <si>
    <t>PHYS2006 Classical Mechanics and Quantum Physics</t>
  </si>
  <si>
    <t>EDSC3005 Secondary Prof Exp 3: Using Data to Inform Teaching &amp; Learning</t>
  </si>
  <si>
    <t>EDSC2009 +
C&amp;I Senior</t>
  </si>
  <si>
    <t>Future (2021)</t>
  </si>
  <si>
    <t>PHYS3008 Quantum Physics</t>
  </si>
  <si>
    <t>PHYSICS Major must be taken with a Mathematics Minor</t>
  </si>
  <si>
    <t>Units changes as per Mathematics Minor</t>
  </si>
  <si>
    <t>HUMB2012 Physiological Processes (from 2022)</t>
  </si>
  <si>
    <t>HUMB2013 Trunk Anatomy and Embryology</t>
  </si>
  <si>
    <t>HUMB2011 Limb Anatomy and Biomechanics</t>
  </si>
  <si>
    <t>HUMB2013 Trunk Anatomy and Embryology (from 2022)</t>
  </si>
  <si>
    <t>ECEV3004 Human Evolution (from 2023)</t>
  </si>
  <si>
    <t>MEDS3005 Human Reproductive Science (from 2023)</t>
  </si>
  <si>
    <r>
      <rPr>
        <b/>
        <i/>
        <sz val="9"/>
        <color theme="1"/>
        <rFont val="Calibri"/>
        <family val="2"/>
        <scheme val="minor"/>
      </rPr>
      <t>OR</t>
    </r>
    <r>
      <rPr>
        <i/>
        <sz val="9"/>
        <color theme="1"/>
        <rFont val="Calibri"/>
        <family val="2"/>
        <scheme val="minor"/>
      </rPr>
      <t xml:space="preserve"> HUMB2011 Limb Anatomy and Biomechanics (Alt Core)</t>
    </r>
  </si>
  <si>
    <t>Current (to July 2020)</t>
  </si>
  <si>
    <t>BLAW1002 Markets and Legal Frameworks</t>
  </si>
  <si>
    <t>Current (July 2020)</t>
  </si>
  <si>
    <t>INDS2004 On-Country Learning, Exploring Indigenous Australian Knowledges</t>
  </si>
  <si>
    <r>
      <rPr>
        <b/>
        <i/>
        <sz val="9"/>
        <color theme="1"/>
        <rFont val="Calibri"/>
        <family val="2"/>
        <scheme val="minor"/>
      </rPr>
      <t>OR</t>
    </r>
    <r>
      <rPr>
        <i/>
        <sz val="9"/>
        <color theme="1"/>
        <rFont val="Calibri"/>
        <family val="2"/>
        <scheme val="minor"/>
      </rPr>
      <t xml:space="preserve"> INDS2001 Indigenous Australian Land and Environments</t>
    </r>
  </si>
  <si>
    <t>SPRO3004 Community Media Production</t>
  </si>
  <si>
    <t>SPRO2000 or SPRO2004</t>
  </si>
  <si>
    <t>from 2021</t>
  </si>
  <si>
    <t>HUMB2012 Physiological Processes</t>
  </si>
  <si>
    <t>Biology</t>
  </si>
  <si>
    <t>MEDS3005 Human Reproductive Science</t>
  </si>
  <si>
    <t>from 2023</t>
  </si>
  <si>
    <t>ECEV3004 Human Evolution</t>
  </si>
  <si>
    <t>from 2022</t>
  </si>
  <si>
    <t>HUMB2014 Vital Physiology</t>
  </si>
  <si>
    <t>HUMB1001 or HUMB1002</t>
  </si>
  <si>
    <t>for deactivation 31/12/2022</t>
  </si>
  <si>
    <t>GENE1000 Molecular Genetics and Cell Biology</t>
  </si>
  <si>
    <t>HUMB2011 or HUMB2022</t>
  </si>
  <si>
    <t>Updated: 12/06/2020 with changes for 2021</t>
  </si>
  <si>
    <t xml:space="preserve">Historic Language Major TA added 09/10/2019 </t>
  </si>
  <si>
    <t>PHYSICAL SCIENCES</t>
  </si>
  <si>
    <t>BIOLOGICAL SCIENCES</t>
  </si>
  <si>
    <r>
      <t xml:space="preserve">ZOOL2000 Animal Diversity and Evolution </t>
    </r>
    <r>
      <rPr>
        <b/>
        <sz val="9"/>
        <color theme="1"/>
        <rFont val="Calibri"/>
        <family val="2"/>
        <scheme val="minor"/>
      </rPr>
      <t>OR</t>
    </r>
    <r>
      <rPr>
        <sz val="9"/>
        <color theme="1"/>
        <rFont val="Calibri"/>
        <family val="2"/>
        <scheme val="minor"/>
      </rPr>
      <t xml:space="preserve"> ECEV2000 Terrestrial Ecology</t>
    </r>
  </si>
  <si>
    <t>HASS - HUMANITIES</t>
  </si>
  <si>
    <t>HASS - SOCIAL SCIENCES</t>
  </si>
  <si>
    <t>ARTS - PERFORMING ARTS</t>
  </si>
  <si>
    <t>THTR1000 Acting Fundamentals</t>
  </si>
  <si>
    <t>Check Handbook</t>
  </si>
  <si>
    <t>Heath and Physical Education</t>
  </si>
  <si>
    <t>HPE</t>
  </si>
  <si>
    <t>HUMB1002 Functional Anatomy</t>
  </si>
  <si>
    <t>Health and Physical Education</t>
  </si>
  <si>
    <t>HUMB1006 Human Physiology for Exercise Science</t>
  </si>
  <si>
    <t>REHT2001 Motor Learning</t>
  </si>
  <si>
    <t>HUMV2000 Biomechanics</t>
  </si>
  <si>
    <t>REHT3002 Strength and Conditional across the Lifespan</t>
  </si>
  <si>
    <t>PSYC3006 Behaviour Change for Exercise and Health</t>
  </si>
  <si>
    <t>HEALTH</t>
  </si>
  <si>
    <t>Health Minor (HPE Major ONLY)</t>
  </si>
  <si>
    <t>HPEHEALTH</t>
  </si>
  <si>
    <t>PUBH1000 Introduction to Public Health</t>
  </si>
  <si>
    <t>EDPR2016 Health and Physical Education</t>
  </si>
  <si>
    <t>REHT1001 Exercise for Health</t>
  </si>
  <si>
    <t>HUMB2006 Exercise Physiology</t>
  </si>
  <si>
    <t>EDUC4012 Sexuality and Relationships Education</t>
  </si>
  <si>
    <t>HLPR2003 Promoting Mental Health and Social Inclusion</t>
  </si>
  <si>
    <t>EDSC4034 Curriculum and Instruction Lower Secondary: Health and PE</t>
  </si>
  <si>
    <t>REHT1001 Exercise Science for Health</t>
  </si>
  <si>
    <t>EDSC4035 Curriculum and Instruction Senior Secondary: Health and PE</t>
  </si>
  <si>
    <t>EDUC4048 Mentoring, Coaching and Tutoring</t>
  </si>
  <si>
    <t>HUMB1006</t>
  </si>
  <si>
    <t>EDSC4034</t>
  </si>
  <si>
    <t>REHT1001, HUMB1002</t>
  </si>
  <si>
    <t>REHT1001, HUMB1006</t>
  </si>
  <si>
    <t>EDUC1021, 50CP</t>
  </si>
  <si>
    <t>EDSC2008</t>
  </si>
  <si>
    <t>HUMB2006, HUMV2000</t>
  </si>
  <si>
    <t>EDSC3005, 600CP</t>
  </si>
  <si>
    <t>B-EDSC v.3   Bachelor of Education (Secondary Education) SEMESTER 2 STARTING</t>
  </si>
  <si>
    <t>B-EDSC v.3   Bachelor of Education (Secondary Education) SEMESTER 1 STARTING</t>
  </si>
  <si>
    <t>EDUC1017, EDSC1011</t>
  </si>
  <si>
    <t>EDSC2009, C&amp;I Senior</t>
  </si>
  <si>
    <t>EDSC1009, 100CP</t>
  </si>
  <si>
    <t>EDUC1027, 150CP</t>
  </si>
  <si>
    <t>EDUC1029, 300CP</t>
  </si>
  <si>
    <t>PHYS2003, MATH2009</t>
  </si>
  <si>
    <t>PSYC1001, PSYC2000</t>
  </si>
  <si>
    <t>CHEM1000, CHEM1002</t>
  </si>
  <si>
    <t>CHEM2004, CHEM2005</t>
  </si>
  <si>
    <t>REHT3002 Strength and Conditioning Across the Lifespan</t>
  </si>
  <si>
    <t>needs admission to B.Ed Sec added to prereq</t>
  </si>
  <si>
    <t>needs amending to allow education to meet pre-reqs</t>
  </si>
  <si>
    <t>EDUC1021</t>
  </si>
  <si>
    <t>If you have any queries about your course, please contact Curtin Connect</t>
  </si>
  <si>
    <t>CHEM1002</t>
  </si>
  <si>
    <t>CHEM1000, CHEM1002, CHEM2004</t>
  </si>
  <si>
    <t>EDUC1021, EDUC2004, 300CP</t>
  </si>
  <si>
    <t>MEDI1000, HUMB1001</t>
  </si>
  <si>
    <t>HUMB1001, HUMB2003</t>
  </si>
  <si>
    <t>MATH1016, MATH1015, STAT1005</t>
  </si>
  <si>
    <t>EDUC2005, PSYC2001</t>
  </si>
  <si>
    <t>THTR2001 or THTR2002</t>
  </si>
  <si>
    <t>THTR2001</t>
  </si>
  <si>
    <t>VISA2005</t>
  </si>
  <si>
    <t>VISA3010</t>
  </si>
  <si>
    <t>INDS2004 On-Country Learning, Exploring Australian Indigenous Knowledges</t>
  </si>
  <si>
    <t>Currently HUMB2010 which needs amending</t>
  </si>
  <si>
    <t>INDS2001 Indigenous Australian Land and Environments</t>
  </si>
  <si>
    <t>Choose INDS2001 OR INDS2004</t>
  </si>
  <si>
    <t>PHGY3000 Places Landscapes Regions</t>
  </si>
  <si>
    <t>Previously named "Geographies of Health"</t>
  </si>
  <si>
    <t>Replaced by SPRO3004</t>
  </si>
  <si>
    <t>ECEV2000 OR ZOOL2000</t>
  </si>
  <si>
    <t>EDSC4034 Curriculum and Instruction Lower Secondary: HPE</t>
  </si>
  <si>
    <t>EDSC4035 Curriculum and Instruction Senior Secondary: HPE</t>
  </si>
  <si>
    <t>2021 Education Enrolment Planner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</si>
</sst>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3" x14ac:knownFonts="1">
    <font>
      <sz val="11"/>
      <color theme="1"/>
      <name val="Calibri"/>
      <family val="2"/>
      <scheme val="minor"/>
    </font>
    <font>
      <b/>
      <sz val="11"/>
      <color theme="1"/>
      <name val="Arial"/>
      <family val="2"/>
    </font>
    <font>
      <sz val="11"/>
      <color theme="1"/>
      <name val="Arial"/>
      <family val="2"/>
    </font>
    <font>
      <b/>
      <sz val="12"/>
      <color theme="1"/>
      <name val="Arial"/>
      <family val="2"/>
    </font>
    <font>
      <sz val="11"/>
      <name val="Arial"/>
      <family val="2"/>
    </font>
    <font>
      <b/>
      <sz val="11"/>
      <color theme="1"/>
      <name val="Segoe UI"/>
      <family val="2"/>
    </font>
    <font>
      <sz val="11"/>
      <color theme="1"/>
      <name val="Segoe UI"/>
      <family val="2"/>
    </font>
    <font>
      <sz val="11"/>
      <name val="Segoe UI"/>
      <family val="2"/>
    </font>
    <font>
      <b/>
      <sz val="9"/>
      <color theme="1"/>
      <name val="Segoe UI"/>
      <family val="2"/>
    </font>
    <font>
      <b/>
      <sz val="8"/>
      <color theme="1"/>
      <name val="Segoe UI"/>
      <family val="2"/>
    </font>
    <font>
      <sz val="9"/>
      <color theme="1"/>
      <name val="Segoe UI"/>
      <family val="2"/>
    </font>
    <font>
      <b/>
      <sz val="8"/>
      <color theme="0"/>
      <name val="Segoe UI"/>
      <family val="2"/>
    </font>
    <font>
      <sz val="8"/>
      <color theme="1"/>
      <name val="Segoe UI"/>
      <family val="2"/>
    </font>
    <font>
      <sz val="8"/>
      <name val="Segoe UI"/>
      <family val="2"/>
    </font>
    <font>
      <sz val="6"/>
      <color theme="1"/>
      <name val="Segoe UI"/>
      <family val="2"/>
    </font>
    <font>
      <b/>
      <sz val="10"/>
      <name val="Segoe UI"/>
      <family val="2"/>
    </font>
    <font>
      <b/>
      <sz val="6"/>
      <color theme="1"/>
      <name val="Arial"/>
      <family val="2"/>
    </font>
    <font>
      <sz val="6"/>
      <color theme="1"/>
      <name val="Arial"/>
      <family val="2"/>
    </font>
    <font>
      <b/>
      <sz val="8"/>
      <color theme="1"/>
      <name val="Arial"/>
      <family val="2"/>
    </font>
    <font>
      <sz val="8"/>
      <color theme="1"/>
      <name val="Arial"/>
      <family val="2"/>
    </font>
    <font>
      <b/>
      <sz val="8"/>
      <name val="Arial"/>
      <family val="2"/>
    </font>
    <font>
      <sz val="8"/>
      <name val="Arial"/>
      <family val="2"/>
    </font>
    <font>
      <sz val="8"/>
      <color theme="0"/>
      <name val="Arial"/>
      <family val="2"/>
    </font>
    <font>
      <b/>
      <sz val="11"/>
      <color rgb="FFFF0000"/>
      <name val="Segoe UI"/>
      <family val="2"/>
    </font>
    <font>
      <sz val="11"/>
      <color rgb="FFFF0000"/>
      <name val="Segoe UI"/>
      <family val="2"/>
    </font>
    <font>
      <b/>
      <sz val="8"/>
      <color rgb="FFFF0000"/>
      <name val="Segoe UI"/>
      <family val="2"/>
    </font>
    <font>
      <sz val="8"/>
      <color rgb="FFFF0000"/>
      <name val="Segoe UI"/>
      <family val="2"/>
    </font>
    <font>
      <b/>
      <sz val="12"/>
      <color theme="1"/>
      <name val="Calibri"/>
      <family val="2"/>
      <scheme val="minor"/>
    </font>
    <font>
      <b/>
      <sz val="14"/>
      <color theme="1"/>
      <name val="Calibri"/>
      <family val="2"/>
      <scheme val="minor"/>
    </font>
    <font>
      <sz val="10"/>
      <name val="Calibri"/>
      <family val="2"/>
      <scheme val="minor"/>
    </font>
    <font>
      <sz val="10"/>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11"/>
      <name val="Calibri"/>
      <family val="2"/>
      <scheme val="minor"/>
    </font>
    <font>
      <b/>
      <sz val="12"/>
      <name val="Segoe UI"/>
      <family val="2"/>
    </font>
    <font>
      <b/>
      <sz val="11"/>
      <color theme="1"/>
      <name val="Calibri"/>
      <family val="2"/>
      <scheme val="minor"/>
    </font>
    <font>
      <sz val="11"/>
      <color theme="1"/>
      <name val="Calibri"/>
      <family val="2"/>
      <scheme val="minor"/>
    </font>
    <font>
      <b/>
      <sz val="10"/>
      <color theme="1"/>
      <name val="Calibri"/>
      <family val="2"/>
      <scheme val="minor"/>
    </font>
    <font>
      <i/>
      <sz val="10"/>
      <color theme="1"/>
      <name val="Calibri"/>
      <family val="2"/>
      <scheme val="minor"/>
    </font>
    <font>
      <i/>
      <sz val="9"/>
      <color theme="1"/>
      <name val="Calibri"/>
      <family val="2"/>
      <scheme val="minor"/>
    </font>
    <font>
      <i/>
      <sz val="9"/>
      <name val="Calibri"/>
      <family val="2"/>
      <scheme val="minor"/>
    </font>
    <font>
      <b/>
      <i/>
      <sz val="9"/>
      <color theme="1"/>
      <name val="Calibri"/>
      <family val="2"/>
      <scheme val="minor"/>
    </font>
    <font>
      <sz val="9"/>
      <color indexed="81"/>
      <name val="Tahoma"/>
      <family val="2"/>
    </font>
    <font>
      <b/>
      <sz val="9"/>
      <color indexed="81"/>
      <name val="Tahoma"/>
      <family val="2"/>
    </font>
    <font>
      <i/>
      <sz val="11"/>
      <color theme="1"/>
      <name val="Calibri"/>
      <family val="2"/>
      <scheme val="minor"/>
    </font>
    <font>
      <u/>
      <sz val="11"/>
      <color theme="10"/>
      <name val="Calibri"/>
      <family val="2"/>
      <scheme val="minor"/>
    </font>
    <font>
      <sz val="7"/>
      <color theme="1"/>
      <name val="Segoe UI"/>
      <family val="2"/>
    </font>
    <font>
      <b/>
      <u/>
      <sz val="12"/>
      <name val="Calibri"/>
      <family val="2"/>
      <scheme val="minor"/>
    </font>
    <font>
      <sz val="9"/>
      <name val="Segoe UI"/>
      <family val="2"/>
    </font>
    <font>
      <b/>
      <sz val="11"/>
      <color rgb="FF999999"/>
      <name val="Segoe UI"/>
      <family val="2"/>
    </font>
    <font>
      <sz val="11"/>
      <color rgb="FF999999"/>
      <name val="Segoe UI"/>
      <family val="2"/>
    </font>
    <font>
      <b/>
      <sz val="9"/>
      <color rgb="FF999999"/>
      <name val="Segoe UI"/>
      <family val="2"/>
    </font>
  </fonts>
  <fills count="26">
    <fill>
      <patternFill patternType="none"/>
    </fill>
    <fill>
      <patternFill patternType="gray125"/>
    </fill>
    <fill>
      <patternFill patternType="solid">
        <fgColor theme="0"/>
        <bgColor indexed="64"/>
      </patternFill>
    </fill>
    <fill>
      <patternFill patternType="solid">
        <fgColor theme="1" tint="0.14999847407452621"/>
        <bgColor indexed="64"/>
      </patternFill>
    </fill>
    <fill>
      <patternFill patternType="solid">
        <fgColor rgb="FFCC9900"/>
        <bgColor indexed="64"/>
      </patternFill>
    </fill>
    <fill>
      <patternFill patternType="solid">
        <fgColor rgb="FFFF0000"/>
        <bgColor indexed="64"/>
      </patternFill>
    </fill>
    <fill>
      <patternFill patternType="solid">
        <fgColor rgb="FF999999"/>
        <bgColor indexed="64"/>
      </patternFill>
    </fill>
    <fill>
      <patternFill patternType="solid">
        <fgColor rgb="FF00B050"/>
        <bgColor indexed="64"/>
      </patternFill>
    </fill>
    <fill>
      <patternFill patternType="solid">
        <fgColor rgb="FF00B0F0"/>
        <bgColor indexed="64"/>
      </patternFill>
    </fill>
    <fill>
      <patternFill patternType="solid">
        <fgColor rgb="FFFFC000"/>
        <bgColor indexed="64"/>
      </patternFill>
    </fill>
    <fill>
      <patternFill patternType="solid">
        <fgColor rgb="FF7030A0"/>
        <bgColor indexed="64"/>
      </patternFill>
    </fill>
    <fill>
      <patternFill patternType="solid">
        <fgColor rgb="FFD5B8EA"/>
        <bgColor indexed="64"/>
      </patternFill>
    </fill>
    <fill>
      <patternFill patternType="solid">
        <fgColor theme="9" tint="0.59999389629810485"/>
        <bgColor indexed="64"/>
      </patternFill>
    </fill>
    <fill>
      <patternFill patternType="solid">
        <fgColor rgb="FFB3E7FF"/>
        <bgColor indexed="64"/>
      </patternFill>
    </fill>
    <fill>
      <patternFill patternType="solid">
        <fgColor rgb="FFFFE1FF"/>
        <bgColor indexed="64"/>
      </patternFill>
    </fill>
    <fill>
      <patternFill patternType="solid">
        <fgColor rgb="FFFFCC99"/>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DFC9EF"/>
        <bgColor indexed="64"/>
      </patternFill>
    </fill>
    <fill>
      <patternFill patternType="solid">
        <fgColor theme="8" tint="0.39997558519241921"/>
        <bgColor indexed="64"/>
      </patternFill>
    </fill>
  </fills>
  <borders count="66">
    <border>
      <left/>
      <right/>
      <top/>
      <bottom/>
      <diagonal/>
    </border>
    <border>
      <left/>
      <right/>
      <top/>
      <bottom style="thin">
        <color theme="0" tint="-0.14996795556505021"/>
      </bottom>
      <diagonal/>
    </border>
    <border>
      <left/>
      <right/>
      <top style="thin">
        <color rgb="FF6D6E71"/>
      </top>
      <bottom style="thin">
        <color theme="0" tint="-0.14996795556505021"/>
      </bottom>
      <diagonal/>
    </border>
    <border>
      <left/>
      <right/>
      <top style="thin">
        <color theme="0" tint="-0.499984740745262"/>
      </top>
      <bottom style="thin">
        <color theme="0" tint="-0.14996795556505021"/>
      </bottom>
      <diagonal/>
    </border>
    <border>
      <left/>
      <right style="thin">
        <color theme="0" tint="-0.14996795556505021"/>
      </right>
      <top style="thin">
        <color theme="0" tint="-0.499984740745262"/>
      </top>
      <bottom style="thin">
        <color theme="0" tint="-0.14996795556505021"/>
      </bottom>
      <diagonal/>
    </border>
    <border>
      <left/>
      <right/>
      <top style="thin">
        <color theme="0" tint="-0.14996795556505021"/>
      </top>
      <bottom style="thin">
        <color theme="0" tint="-0.14996795556505021"/>
      </bottom>
      <diagonal/>
    </border>
    <border>
      <left/>
      <right/>
      <top style="thin">
        <color theme="0" tint="-0.14996795556505021"/>
      </top>
      <bottom style="thin">
        <color theme="0" tint="-0.14993743705557422"/>
      </bottom>
      <diagonal/>
    </border>
    <border>
      <left/>
      <right style="thin">
        <color theme="0" tint="-0.14993743705557422"/>
      </right>
      <top style="thin">
        <color theme="0" tint="-0.14996795556505021"/>
      </top>
      <bottom style="thin">
        <color theme="0" tint="-0.14993743705557422"/>
      </bottom>
      <diagonal/>
    </border>
    <border>
      <left/>
      <right/>
      <top style="thin">
        <color theme="0" tint="-0.14990691854609822"/>
      </top>
      <bottom style="thin">
        <color theme="0" tint="-0.14990691854609822"/>
      </bottom>
      <diagonal/>
    </border>
    <border>
      <left/>
      <right style="thin">
        <color theme="0" tint="-0.14990691854609822"/>
      </right>
      <top style="thin">
        <color theme="0" tint="-0.14990691854609822"/>
      </top>
      <bottom style="thin">
        <color theme="0" tint="-0.14990691854609822"/>
      </bottom>
      <diagonal/>
    </border>
    <border>
      <left style="thin">
        <color theme="0" tint="-0.14996795556505021"/>
      </left>
      <right/>
      <top style="thin">
        <color theme="0" tint="-0.14993743705557422"/>
      </top>
      <bottom style="thin">
        <color theme="0" tint="-0.14996795556505021"/>
      </bottom>
      <diagonal/>
    </border>
    <border>
      <left/>
      <right/>
      <top style="thin">
        <color theme="0" tint="-0.14993743705557422"/>
      </top>
      <bottom style="thin">
        <color theme="0" tint="-0.14996795556505021"/>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top/>
      <bottom style="thin">
        <color indexed="64"/>
      </bottom>
      <diagonal/>
    </border>
    <border>
      <left/>
      <right/>
      <top style="thin">
        <color indexed="64"/>
      </top>
      <bottom/>
      <diagonal/>
    </border>
    <border>
      <left/>
      <right/>
      <top style="thin">
        <color theme="1" tint="0.14996795556505021"/>
      </top>
      <bottom style="thin">
        <color rgb="FF6D6E71"/>
      </bottom>
      <diagonal/>
    </border>
    <border>
      <left/>
      <right/>
      <top style="thin">
        <color theme="1" tint="0.14996795556505021"/>
      </top>
      <bottom/>
      <diagonal/>
    </border>
    <border>
      <left style="thin">
        <color theme="1" tint="0.14996795556505021"/>
      </left>
      <right/>
      <top style="thin">
        <color theme="1" tint="0.14996795556505021"/>
      </top>
      <bottom style="thin">
        <color rgb="FF6D6E71"/>
      </bottom>
      <diagonal/>
    </border>
    <border>
      <left/>
      <right style="thin">
        <color theme="1" tint="0.14996795556505021"/>
      </right>
      <top style="thin">
        <color theme="1" tint="0.14996795556505021"/>
      </top>
      <bottom/>
      <diagonal/>
    </border>
    <border>
      <left style="thin">
        <color theme="0" tint="-0.14996795556505021"/>
      </left>
      <right/>
      <top style="thin">
        <color rgb="FF6D6E7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style="thin">
        <color theme="0" tint="-0.14996795556505021"/>
      </left>
      <right/>
      <top/>
      <bottom style="thin">
        <color theme="0" tint="-0.14993743705557422"/>
      </bottom>
      <diagonal/>
    </border>
    <border>
      <left/>
      <right/>
      <top/>
      <bottom style="thin">
        <color theme="0" tint="-0.14993743705557422"/>
      </bottom>
      <diagonal/>
    </border>
    <border>
      <left style="thin">
        <color theme="0" tint="-0.14996795556505021"/>
      </left>
      <right/>
      <top style="thin">
        <color theme="0" tint="-0.14993743705557422"/>
      </top>
      <bottom/>
      <diagonal/>
    </border>
    <border>
      <left/>
      <right/>
      <top style="thin">
        <color theme="0" tint="-0.14993743705557422"/>
      </top>
      <bottom/>
      <diagonal/>
    </border>
    <border>
      <left style="thin">
        <color theme="0" tint="-0.14996795556505021"/>
      </left>
      <right/>
      <top style="thin">
        <color theme="0" tint="-0.14993743705557422"/>
      </top>
      <bottom style="thin">
        <color theme="0" tint="-0.14993743705557422"/>
      </bottom>
      <diagonal/>
    </border>
    <border>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thin">
        <color theme="0" tint="-0.14996795556505021"/>
      </right>
      <top style="thin">
        <color theme="0" tint="-0.14996795556505021"/>
      </top>
      <bottom style="thin">
        <color theme="0" tint="-0.14993743705557422"/>
      </bottom>
      <diagonal/>
    </border>
    <border>
      <left/>
      <right/>
      <top style="thin">
        <color theme="0" tint="-0.499984740745262"/>
      </top>
      <bottom/>
      <diagonal/>
    </border>
    <border>
      <left/>
      <right style="thin">
        <color theme="0" tint="-0.14996795556505021"/>
      </right>
      <top style="thin">
        <color theme="0" tint="-0.499984740745262"/>
      </top>
      <bottom/>
      <diagonal/>
    </border>
    <border>
      <left/>
      <right style="thin">
        <color theme="0" tint="-0.14996795556505021"/>
      </right>
      <top style="thin">
        <color theme="0" tint="-0.14996795556505021"/>
      </top>
      <bottom/>
      <diagonal/>
    </border>
    <border>
      <left/>
      <right/>
      <top/>
      <bottom style="thin">
        <color theme="0" tint="-0.14990691854609822"/>
      </bottom>
      <diagonal/>
    </border>
    <border>
      <left/>
      <right style="thin">
        <color theme="0" tint="-0.14990691854609822"/>
      </right>
      <top/>
      <bottom style="thin">
        <color theme="0" tint="-0.14990691854609822"/>
      </bottom>
      <diagonal/>
    </border>
    <border>
      <left/>
      <right style="thin">
        <color theme="0" tint="-0.14990691854609822"/>
      </right>
      <top style="thin">
        <color theme="0" tint="-0.14993743705557422"/>
      </top>
      <bottom style="thin">
        <color theme="0" tint="-0.14993743705557422"/>
      </bottom>
      <diagonal/>
    </border>
    <border>
      <left/>
      <right/>
      <top/>
      <bottom style="thin">
        <color theme="9" tint="0.59996337778862885"/>
      </bottom>
      <diagonal/>
    </border>
    <border>
      <left/>
      <right/>
      <top/>
      <bottom style="thin">
        <color theme="5" tint="0.59996337778862885"/>
      </bottom>
      <diagonal/>
    </border>
    <border>
      <left/>
      <right/>
      <top/>
      <bottom style="thin">
        <color rgb="FFFFE1FF"/>
      </bottom>
      <diagonal/>
    </border>
    <border>
      <left/>
      <right/>
      <top/>
      <bottom style="thin">
        <color rgb="FFB3E7FF"/>
      </bottom>
      <diagonal/>
    </border>
    <border>
      <left/>
      <right/>
      <top/>
      <bottom style="thin">
        <color rgb="FFD5B8EA"/>
      </bottom>
      <diagonal/>
    </border>
    <border>
      <left/>
      <right/>
      <top style="medium">
        <color indexed="64"/>
      </top>
      <bottom/>
      <diagonal/>
    </border>
    <border>
      <left/>
      <right style="thin">
        <color theme="0" tint="-0.14996795556505021"/>
      </right>
      <top style="thin">
        <color theme="0" tint="-0.14996795556505021"/>
      </top>
      <bottom style="thin">
        <color theme="0" tint="-0.14996795556505021"/>
      </bottom>
      <diagonal/>
    </border>
    <border>
      <left style="thin">
        <color indexed="64"/>
      </left>
      <right/>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theme="0" tint="-0.14996795556505021"/>
      </left>
      <right/>
      <top style="thin">
        <color rgb="FF6D6E71"/>
      </top>
      <bottom style="thin">
        <color theme="0" tint="-0.14993743705557422"/>
      </bottom>
      <diagonal/>
    </border>
    <border>
      <left/>
      <right/>
      <top style="thin">
        <color rgb="FF6D6E71"/>
      </top>
      <bottom style="thin">
        <color theme="0" tint="-0.14993743705557422"/>
      </bottom>
      <diagonal/>
    </border>
    <border>
      <left/>
      <right style="thin">
        <color theme="0" tint="-0.14993743705557422"/>
      </right>
      <top style="thin">
        <color theme="0" tint="-0.14993743705557422"/>
      </top>
      <bottom/>
      <diagonal/>
    </border>
    <border>
      <left style="thin">
        <color theme="0" tint="-0.14996795556505021"/>
      </left>
      <right/>
      <top/>
      <bottom style="thin">
        <color theme="0" tint="-0.14996795556505021"/>
      </bottom>
      <diagonal/>
    </border>
    <border>
      <left/>
      <right style="thin">
        <color theme="0" tint="-0.14996795556505021"/>
      </right>
      <top style="thin">
        <color theme="0" tint="-0.14993743705557422"/>
      </top>
      <bottom style="thin">
        <color theme="0" tint="-0.14996795556505021"/>
      </bottom>
      <diagonal/>
    </border>
    <border>
      <left style="thin">
        <color theme="0" tint="-0.14996795556505021"/>
      </left>
      <right/>
      <top/>
      <bottom/>
      <diagonal/>
    </border>
    <border>
      <left/>
      <right style="thin">
        <color theme="0" tint="-0.14996795556505021"/>
      </right>
      <top/>
      <bottom style="thin">
        <color theme="0" tint="-0.14996795556505021"/>
      </bottom>
      <diagonal/>
    </border>
    <border>
      <left style="thin">
        <color theme="1" tint="0.14996795556505021"/>
      </left>
      <right/>
      <top style="thin">
        <color theme="1" tint="0.14996795556505021"/>
      </top>
      <bottom style="thin">
        <color theme="1" tint="0.14993743705557422"/>
      </bottom>
      <diagonal/>
    </border>
    <border>
      <left/>
      <right/>
      <top style="thin">
        <color theme="1" tint="0.14996795556505021"/>
      </top>
      <bottom style="thin">
        <color theme="1" tint="0.14993743705557422"/>
      </bottom>
      <diagonal/>
    </border>
    <border>
      <left/>
      <right style="thin">
        <color theme="1" tint="0.14996795556505021"/>
      </right>
      <top style="thin">
        <color theme="1" tint="0.14996795556505021"/>
      </top>
      <bottom style="thin">
        <color theme="1" tint="0.14993743705557422"/>
      </bottom>
      <diagonal/>
    </border>
    <border>
      <left/>
      <right style="thin">
        <color theme="0" tint="-0.14993743705557422"/>
      </right>
      <top/>
      <bottom style="thin">
        <color theme="0" tint="-0.14993743705557422"/>
      </bottom>
      <diagonal/>
    </border>
    <border>
      <left/>
      <right style="thin">
        <color theme="0" tint="-0.14996795556505021"/>
      </right>
      <top/>
      <bottom/>
      <diagonal/>
    </border>
    <border>
      <left/>
      <right style="thin">
        <color theme="0" tint="-0.14996795556505021"/>
      </right>
      <top style="thin">
        <color theme="0" tint="-0.14993743705557422"/>
      </top>
      <bottom style="thin">
        <color theme="0" tint="-0.14993743705557422"/>
      </bottom>
      <diagonal/>
    </border>
    <border>
      <left/>
      <right style="thin">
        <color theme="0" tint="-0.14996795556505021"/>
      </right>
      <top/>
      <bottom style="thin">
        <color theme="0" tint="-0.14993743705557422"/>
      </bottom>
      <diagonal/>
    </border>
    <border>
      <left/>
      <right/>
      <top/>
      <bottom style="thin">
        <color rgb="FFDFC9EF"/>
      </bottom>
      <diagonal/>
    </border>
    <border>
      <left/>
      <right/>
      <top style="thin">
        <color rgb="FFFFE1FF"/>
      </top>
      <bottom style="thin">
        <color rgb="FFFFE1FF"/>
      </bottom>
      <diagonal/>
    </border>
  </borders>
  <cellStyleXfs count="3">
    <xf numFmtId="0" fontId="0" fillId="0" borderId="0"/>
    <xf numFmtId="0" fontId="37" fillId="0" borderId="0"/>
    <xf numFmtId="0" fontId="46" fillId="0" borderId="0" applyNumberFormat="0" applyFill="0" applyBorder="0" applyAlignment="0" applyProtection="0"/>
  </cellStyleXfs>
  <cellXfs count="433">
    <xf numFmtId="0" fontId="0" fillId="0" borderId="0" xfId="0"/>
    <xf numFmtId="0" fontId="0" fillId="0" borderId="0" xfId="0" applyFill="1"/>
    <xf numFmtId="0" fontId="18" fillId="0" borderId="0" xfId="0" applyFont="1" applyBorder="1"/>
    <xf numFmtId="0" fontId="19" fillId="0" borderId="0" xfId="0" applyFont="1" applyBorder="1"/>
    <xf numFmtId="0" fontId="19" fillId="0" borderId="0" xfId="0" applyFont="1" applyAlignment="1">
      <alignment vertical="top" wrapText="1"/>
    </xf>
    <xf numFmtId="0" fontId="19" fillId="0" borderId="0" xfId="0" applyFont="1" applyFill="1" applyAlignment="1">
      <alignment vertical="top" wrapText="1"/>
    </xf>
    <xf numFmtId="0" fontId="21" fillId="0" borderId="0" xfId="0" applyFont="1" applyAlignment="1">
      <alignment vertical="top" wrapText="1"/>
    </xf>
    <xf numFmtId="0" fontId="19" fillId="0" borderId="0" xfId="0" applyFont="1"/>
    <xf numFmtId="0" fontId="19" fillId="0" borderId="0" xfId="0" applyFont="1" applyFill="1" applyBorder="1" applyAlignment="1">
      <alignment wrapText="1"/>
    </xf>
    <xf numFmtId="0" fontId="20" fillId="0" borderId="0" xfId="0" applyFont="1" applyBorder="1"/>
    <xf numFmtId="0" fontId="21" fillId="0" borderId="0" xfId="0" applyFont="1" applyBorder="1"/>
    <xf numFmtId="0" fontId="21" fillId="0" borderId="0" xfId="0" applyFont="1" applyFill="1" applyBorder="1" applyAlignment="1">
      <alignment wrapText="1"/>
    </xf>
    <xf numFmtId="0" fontId="19" fillId="0" borderId="0" xfId="0" applyFont="1" applyBorder="1" applyAlignment="1">
      <alignment vertical="top"/>
    </xf>
    <xf numFmtId="0" fontId="21" fillId="0" borderId="0" xfId="0" applyFont="1" applyBorder="1" applyAlignment="1">
      <alignment vertical="top"/>
    </xf>
    <xf numFmtId="0" fontId="19" fillId="0" borderId="0" xfId="0" applyFont="1" applyBorder="1" applyAlignment="1">
      <alignment vertical="top" wrapText="1"/>
    </xf>
    <xf numFmtId="0" fontId="18" fillId="0" borderId="0" xfId="0" applyFont="1" applyBorder="1" applyAlignment="1">
      <alignment vertical="top" wrapText="1"/>
    </xf>
    <xf numFmtId="0" fontId="18" fillId="0" borderId="0" xfId="0" applyFont="1" applyFill="1" applyBorder="1" applyAlignment="1">
      <alignment vertical="top" wrapText="1"/>
    </xf>
    <xf numFmtId="0" fontId="19" fillId="0" borderId="0" xfId="0" applyFont="1" applyFill="1" applyBorder="1" applyAlignment="1">
      <alignment vertical="top" wrapText="1"/>
    </xf>
    <xf numFmtId="0" fontId="19" fillId="0" borderId="0" xfId="0" applyFont="1" applyAlignment="1">
      <alignment wrapText="1"/>
    </xf>
    <xf numFmtId="0" fontId="19" fillId="0" borderId="0" xfId="0" applyFont="1" applyFill="1" applyBorder="1" applyAlignment="1">
      <alignment vertical="center" wrapText="1"/>
    </xf>
    <xf numFmtId="0" fontId="21" fillId="0" borderId="0" xfId="0" applyFont="1" applyFill="1" applyBorder="1" applyAlignment="1">
      <alignment vertical="top" wrapText="1"/>
    </xf>
    <xf numFmtId="0" fontId="21" fillId="0" borderId="0" xfId="0" applyFont="1" applyBorder="1" applyAlignment="1">
      <alignment vertical="top" wrapText="1"/>
    </xf>
    <xf numFmtId="0" fontId="19" fillId="0" borderId="0" xfId="0" applyFont="1" applyFill="1" applyBorder="1" applyAlignment="1">
      <alignment vertical="top"/>
    </xf>
    <xf numFmtId="0" fontId="18" fillId="0" borderId="0" xfId="0" applyFont="1" applyFill="1" applyAlignment="1">
      <alignment vertical="top" wrapText="1"/>
    </xf>
    <xf numFmtId="0" fontId="19" fillId="8" borderId="0" xfId="0" applyFont="1" applyFill="1" applyBorder="1" applyAlignment="1">
      <alignment vertical="top"/>
    </xf>
    <xf numFmtId="0" fontId="19" fillId="9" borderId="0" xfId="0" applyFont="1" applyFill="1" applyBorder="1"/>
    <xf numFmtId="0" fontId="19" fillId="0" borderId="0" xfId="0" applyFont="1" applyFill="1" applyBorder="1"/>
    <xf numFmtId="0" fontId="22" fillId="7" borderId="0" xfId="0" applyFont="1" applyFill="1" applyAlignment="1">
      <alignment vertical="top" wrapText="1"/>
    </xf>
    <xf numFmtId="0" fontId="22" fillId="10" borderId="0" xfId="0" applyFont="1" applyFill="1" applyBorder="1"/>
    <xf numFmtId="0" fontId="22" fillId="5" borderId="0" xfId="0" applyFont="1" applyFill="1" applyBorder="1"/>
    <xf numFmtId="0" fontId="22" fillId="7" borderId="0" xfId="0" applyFont="1" applyFill="1" applyBorder="1"/>
    <xf numFmtId="0" fontId="22" fillId="11" borderId="0" xfId="0" applyFont="1" applyFill="1" applyBorder="1"/>
    <xf numFmtId="0" fontId="19" fillId="0" borderId="17" xfId="0" applyFont="1" applyFill="1" applyBorder="1" applyAlignment="1">
      <alignment vertical="top" wrapText="1"/>
    </xf>
    <xf numFmtId="0" fontId="19" fillId="11" borderId="16" xfId="0" applyFont="1" applyFill="1" applyBorder="1" applyAlignment="1">
      <alignment vertical="center" wrapText="1"/>
    </xf>
    <xf numFmtId="0" fontId="19" fillId="13" borderId="16" xfId="0" applyFont="1" applyFill="1" applyBorder="1" applyAlignment="1">
      <alignment vertical="center" wrapText="1"/>
    </xf>
    <xf numFmtId="0" fontId="19" fillId="11" borderId="0" xfId="0" applyFont="1" applyFill="1" applyBorder="1" applyAlignment="1">
      <alignment vertical="center" wrapText="1"/>
    </xf>
    <xf numFmtId="0" fontId="19" fillId="11" borderId="29" xfId="0" applyFont="1" applyFill="1" applyBorder="1" applyAlignment="1">
      <alignment vertical="center" wrapText="1"/>
    </xf>
    <xf numFmtId="0" fontId="19" fillId="13" borderId="29" xfId="0" applyFont="1" applyFill="1" applyBorder="1" applyAlignment="1">
      <alignment vertical="center" wrapText="1"/>
    </xf>
    <xf numFmtId="0" fontId="20" fillId="11" borderId="30" xfId="0" applyFont="1" applyFill="1" applyBorder="1" applyAlignment="1">
      <alignment vertical="top" wrapText="1"/>
    </xf>
    <xf numFmtId="0" fontId="18" fillId="13" borderId="30" xfId="0" applyFont="1" applyFill="1" applyBorder="1" applyAlignment="1">
      <alignment vertical="top" wrapText="1"/>
    </xf>
    <xf numFmtId="0" fontId="20" fillId="14" borderId="30" xfId="0" applyFont="1" applyFill="1" applyBorder="1" applyAlignment="1">
      <alignment vertical="top" wrapText="1"/>
    </xf>
    <xf numFmtId="0" fontId="19" fillId="14" borderId="16" xfId="0" applyFont="1" applyFill="1" applyBorder="1" applyAlignment="1">
      <alignment vertical="center" wrapText="1"/>
    </xf>
    <xf numFmtId="0" fontId="19" fillId="14" borderId="0" xfId="0" applyFont="1" applyFill="1" applyAlignment="1">
      <alignment vertical="center" wrapText="1"/>
    </xf>
    <xf numFmtId="0" fontId="19" fillId="14" borderId="29" xfId="0" applyFont="1" applyFill="1" applyBorder="1" applyAlignment="1">
      <alignment vertical="center" wrapText="1"/>
    </xf>
    <xf numFmtId="0" fontId="18" fillId="0" borderId="32" xfId="0" applyFont="1" applyBorder="1"/>
    <xf numFmtId="0" fontId="19" fillId="0" borderId="32" xfId="0" applyFont="1" applyBorder="1"/>
    <xf numFmtId="0" fontId="18" fillId="0" borderId="30" xfId="0" applyFont="1" applyBorder="1"/>
    <xf numFmtId="0" fontId="19" fillId="0" borderId="30" xfId="0" applyFont="1" applyBorder="1"/>
    <xf numFmtId="0" fontId="21" fillId="11" borderId="30" xfId="0" applyFont="1" applyFill="1" applyBorder="1" applyAlignment="1">
      <alignment vertical="top" wrapText="1"/>
    </xf>
    <xf numFmtId="0" fontId="19" fillId="13" borderId="30" xfId="0" applyFont="1" applyFill="1" applyBorder="1" applyAlignment="1">
      <alignment vertical="top" wrapText="1"/>
    </xf>
    <xf numFmtId="0" fontId="21" fillId="14" borderId="30" xfId="0" applyFont="1" applyFill="1" applyBorder="1" applyAlignment="1">
      <alignment vertical="top" wrapText="1"/>
    </xf>
    <xf numFmtId="0" fontId="18" fillId="15" borderId="30" xfId="0" applyFont="1" applyFill="1" applyBorder="1" applyAlignment="1">
      <alignment vertical="top" wrapText="1"/>
    </xf>
    <xf numFmtId="0" fontId="19" fillId="15" borderId="0" xfId="0" applyFont="1" applyFill="1" applyBorder="1" applyAlignment="1">
      <alignment vertical="center" wrapText="1"/>
    </xf>
    <xf numFmtId="0" fontId="19" fillId="15" borderId="16" xfId="0" applyFont="1" applyFill="1" applyBorder="1" applyAlignment="1">
      <alignment vertical="center" wrapText="1"/>
    </xf>
    <xf numFmtId="0" fontId="19" fillId="15" borderId="17" xfId="0" applyFont="1" applyFill="1" applyBorder="1" applyAlignment="1">
      <alignment vertical="center" wrapText="1"/>
    </xf>
    <xf numFmtId="0" fontId="19" fillId="15" borderId="0" xfId="0" applyFont="1" applyFill="1" applyAlignment="1">
      <alignment vertical="center" wrapText="1"/>
    </xf>
    <xf numFmtId="0" fontId="19" fillId="15" borderId="29" xfId="0" applyFont="1" applyFill="1" applyBorder="1" applyAlignment="1">
      <alignment vertical="center" wrapText="1"/>
    </xf>
    <xf numFmtId="0" fontId="19" fillId="15" borderId="32" xfId="0" applyFont="1" applyFill="1" applyBorder="1" applyAlignment="1">
      <alignment vertical="top" wrapText="1"/>
    </xf>
    <xf numFmtId="0" fontId="19" fillId="12" borderId="0" xfId="0" applyFont="1" applyFill="1" applyBorder="1" applyAlignment="1">
      <alignment vertical="center" wrapText="1"/>
    </xf>
    <xf numFmtId="0" fontId="19" fillId="12" borderId="16" xfId="0" applyFont="1" applyFill="1" applyBorder="1" applyAlignment="1">
      <alignment vertical="center" wrapText="1"/>
    </xf>
    <xf numFmtId="0" fontId="19" fillId="12" borderId="17" xfId="0" applyFont="1" applyFill="1" applyBorder="1" applyAlignment="1">
      <alignment vertical="center" wrapText="1"/>
    </xf>
    <xf numFmtId="0" fontId="19" fillId="12" borderId="0" xfId="0" applyFont="1" applyFill="1" applyAlignment="1">
      <alignment vertical="center" wrapText="1"/>
    </xf>
    <xf numFmtId="0" fontId="19" fillId="12" borderId="29" xfId="0" applyFont="1" applyFill="1" applyBorder="1" applyAlignment="1">
      <alignment vertical="center" wrapText="1"/>
    </xf>
    <xf numFmtId="0" fontId="20" fillId="12" borderId="30" xfId="0" applyFont="1" applyFill="1" applyBorder="1" applyAlignment="1">
      <alignment vertical="top" wrapText="1"/>
    </xf>
    <xf numFmtId="0" fontId="20" fillId="12" borderId="31" xfId="0" applyFont="1" applyFill="1" applyBorder="1" applyAlignment="1">
      <alignment vertical="top" wrapText="1"/>
    </xf>
    <xf numFmtId="0" fontId="21" fillId="12" borderId="32" xfId="0" applyFont="1" applyFill="1" applyBorder="1" applyAlignment="1">
      <alignment vertical="top" wrapText="1"/>
    </xf>
    <xf numFmtId="0" fontId="18" fillId="0" borderId="32" xfId="0" applyFont="1" applyFill="1" applyBorder="1" applyAlignment="1">
      <alignment horizontal="center" vertical="top" wrapText="1"/>
    </xf>
    <xf numFmtId="0" fontId="20" fillId="0" borderId="32" xfId="0" applyFont="1" applyBorder="1" applyAlignment="1">
      <alignment horizontal="center" vertical="top" wrapText="1"/>
    </xf>
    <xf numFmtId="0" fontId="18" fillId="0" borderId="32" xfId="0" applyFont="1" applyBorder="1" applyAlignment="1">
      <alignment horizontal="center" vertical="center" wrapText="1"/>
    </xf>
    <xf numFmtId="0" fontId="18" fillId="0" borderId="32"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0" fillId="0" borderId="0" xfId="0" applyAlignment="1">
      <alignment wrapText="1"/>
    </xf>
    <xf numFmtId="0" fontId="29" fillId="0" borderId="0" xfId="0" applyFont="1" applyFill="1" applyBorder="1" applyAlignment="1">
      <alignment horizontal="left" vertical="center" wrapText="1"/>
    </xf>
    <xf numFmtId="0" fontId="30" fillId="2" borderId="0" xfId="0" applyFont="1" applyFill="1" applyAlignment="1">
      <alignment vertical="center" wrapText="1"/>
    </xf>
    <xf numFmtId="0" fontId="31" fillId="16" borderId="0" xfId="0" applyFont="1" applyFill="1" applyAlignment="1">
      <alignment vertical="center" wrapText="1"/>
    </xf>
    <xf numFmtId="0" fontId="31" fillId="2" borderId="0" xfId="0" applyFont="1" applyFill="1" applyAlignment="1">
      <alignment vertical="center" wrapText="1"/>
    </xf>
    <xf numFmtId="0" fontId="0" fillId="17" borderId="0" xfId="0" applyFont="1" applyFill="1" applyAlignment="1">
      <alignment wrapText="1"/>
    </xf>
    <xf numFmtId="0" fontId="29" fillId="0" borderId="0" xfId="0" applyFont="1" applyFill="1" applyBorder="1" applyAlignment="1">
      <alignment horizontal="left" vertical="center"/>
    </xf>
    <xf numFmtId="0" fontId="30" fillId="2" borderId="0" xfId="0" applyFont="1" applyFill="1" applyAlignment="1">
      <alignment vertical="center"/>
    </xf>
    <xf numFmtId="0" fontId="31" fillId="16" borderId="0" xfId="0" applyFont="1" applyFill="1" applyAlignment="1">
      <alignment vertical="center"/>
    </xf>
    <xf numFmtId="0" fontId="31" fillId="18" borderId="0" xfId="0" applyFont="1" applyFill="1" applyAlignment="1">
      <alignment vertical="center"/>
    </xf>
    <xf numFmtId="0" fontId="31" fillId="18" borderId="0" xfId="0" applyFont="1" applyFill="1" applyAlignment="1">
      <alignment vertical="center" wrapText="1"/>
    </xf>
    <xf numFmtId="0" fontId="31" fillId="2" borderId="0" xfId="0" applyFont="1" applyFill="1" applyAlignment="1">
      <alignment vertical="center"/>
    </xf>
    <xf numFmtId="0" fontId="31" fillId="16" borderId="0" xfId="0" applyFont="1" applyFill="1" applyBorder="1" applyAlignment="1">
      <alignment vertical="center" wrapText="1"/>
    </xf>
    <xf numFmtId="0" fontId="33" fillId="16" borderId="0" xfId="0" applyFont="1" applyFill="1" applyBorder="1" applyAlignment="1">
      <alignment vertical="center" wrapText="1"/>
    </xf>
    <xf numFmtId="0" fontId="27" fillId="13" borderId="0" xfId="0" applyFont="1" applyFill="1" applyAlignment="1">
      <alignment wrapText="1"/>
    </xf>
    <xf numFmtId="0" fontId="27" fillId="15" borderId="0" xfId="0" applyFont="1" applyFill="1"/>
    <xf numFmtId="0" fontId="27" fillId="12" borderId="0" xfId="0" applyFont="1" applyFill="1" applyAlignment="1">
      <alignment wrapText="1"/>
    </xf>
    <xf numFmtId="0" fontId="27" fillId="14" borderId="0" xfId="0" applyFont="1" applyFill="1" applyAlignment="1">
      <alignment wrapText="1"/>
    </xf>
    <xf numFmtId="0" fontId="27" fillId="11" borderId="0" xfId="0" applyFont="1" applyFill="1" applyAlignment="1">
      <alignment wrapText="1"/>
    </xf>
    <xf numFmtId="0" fontId="0" fillId="14" borderId="0" xfId="0" applyFont="1" applyFill="1" applyAlignment="1">
      <alignment wrapText="1"/>
    </xf>
    <xf numFmtId="0" fontId="0" fillId="12" borderId="0" xfId="0" applyFont="1" applyFill="1" applyAlignment="1">
      <alignment wrapText="1"/>
    </xf>
    <xf numFmtId="0" fontId="0" fillId="11" borderId="0" xfId="0" applyFont="1" applyFill="1" applyAlignment="1">
      <alignment wrapText="1"/>
    </xf>
    <xf numFmtId="0" fontId="27" fillId="12" borderId="40" xfId="0" applyFont="1" applyFill="1" applyBorder="1" applyAlignment="1">
      <alignment wrapText="1"/>
    </xf>
    <xf numFmtId="0" fontId="0" fillId="12" borderId="40" xfId="0" applyFont="1" applyFill="1" applyBorder="1" applyAlignment="1">
      <alignment wrapText="1"/>
    </xf>
    <xf numFmtId="0" fontId="31" fillId="16" borderId="0" xfId="0" applyFont="1" applyFill="1" applyAlignment="1">
      <alignment wrapText="1"/>
    </xf>
    <xf numFmtId="0" fontId="0" fillId="15" borderId="41" xfId="0" applyFont="1" applyFill="1" applyBorder="1"/>
    <xf numFmtId="0" fontId="0" fillId="2" borderId="0" xfId="0" applyFont="1" applyFill="1" applyAlignment="1">
      <alignment vertical="center" wrapText="1"/>
    </xf>
    <xf numFmtId="0" fontId="28" fillId="2" borderId="0" xfId="0" applyFont="1" applyFill="1" applyAlignment="1">
      <alignment vertical="center" wrapText="1"/>
    </xf>
    <xf numFmtId="0" fontId="27" fillId="2" borderId="0" xfId="0" applyFont="1" applyFill="1" applyAlignment="1">
      <alignment vertical="center" wrapText="1"/>
    </xf>
    <xf numFmtId="0" fontId="0" fillId="2" borderId="0" xfId="0" applyFont="1" applyFill="1" applyAlignment="1">
      <alignment vertical="center"/>
    </xf>
    <xf numFmtId="0" fontId="0" fillId="16" borderId="0" xfId="0" applyFill="1" applyAlignment="1">
      <alignment vertical="center"/>
    </xf>
    <xf numFmtId="0" fontId="0" fillId="14" borderId="42" xfId="0" applyFill="1" applyBorder="1"/>
    <xf numFmtId="0" fontId="27" fillId="13" borderId="43" xfId="0" applyFont="1" applyFill="1" applyBorder="1" applyAlignment="1">
      <alignment wrapText="1"/>
    </xf>
    <xf numFmtId="0" fontId="0" fillId="14" borderId="42" xfId="0" applyFont="1" applyFill="1" applyBorder="1" applyAlignment="1">
      <alignment wrapText="1"/>
    </xf>
    <xf numFmtId="0" fontId="27" fillId="11" borderId="44" xfId="0" applyFont="1" applyFill="1" applyBorder="1" applyAlignment="1"/>
    <xf numFmtId="0" fontId="0" fillId="11" borderId="44" xfId="0" applyFont="1" applyFill="1" applyBorder="1" applyAlignment="1">
      <alignment wrapText="1"/>
    </xf>
    <xf numFmtId="0" fontId="34" fillId="0" borderId="0" xfId="0" applyFont="1" applyFill="1" applyBorder="1" applyAlignment="1">
      <alignment horizontal="left" vertical="center"/>
    </xf>
    <xf numFmtId="0" fontId="31" fillId="17" borderId="0" xfId="0" applyFont="1" applyFill="1" applyAlignment="1">
      <alignment vertical="center" wrapText="1"/>
    </xf>
    <xf numFmtId="0" fontId="18" fillId="0" borderId="0" xfId="0" applyFont="1" applyBorder="1" applyAlignment="1">
      <alignment horizontal="center" vertical="center"/>
    </xf>
    <xf numFmtId="0" fontId="20" fillId="0" borderId="0" xfId="0" applyFont="1" applyBorder="1" applyAlignment="1">
      <alignment horizontal="center" vertical="center"/>
    </xf>
    <xf numFmtId="0" fontId="18" fillId="0" borderId="45" xfId="0" applyFont="1" applyBorder="1" applyAlignment="1">
      <alignment horizontal="center" vertical="center"/>
    </xf>
    <xf numFmtId="0" fontId="18" fillId="0" borderId="0" xfId="0" applyFont="1" applyAlignment="1">
      <alignment vertical="top" wrapText="1"/>
    </xf>
    <xf numFmtId="0" fontId="36" fillId="0" borderId="0" xfId="0" applyFont="1"/>
    <xf numFmtId="0" fontId="36" fillId="22" borderId="0" xfId="0" applyFont="1" applyFill="1"/>
    <xf numFmtId="49" fontId="19" fillId="0" borderId="0" xfId="0" applyNumberFormat="1" applyFont="1" applyAlignment="1">
      <alignment vertical="top"/>
    </xf>
    <xf numFmtId="0" fontId="0" fillId="22" borderId="0" xfId="0" applyFill="1"/>
    <xf numFmtId="0" fontId="0" fillId="21" borderId="0" xfId="0" applyFill="1"/>
    <xf numFmtId="0" fontId="0" fillId="14" borderId="0" xfId="0" applyFill="1"/>
    <xf numFmtId="0" fontId="0" fillId="11" borderId="0" xfId="0" applyFill="1"/>
    <xf numFmtId="0" fontId="0" fillId="19" borderId="0" xfId="0" applyFill="1"/>
    <xf numFmtId="0" fontId="0" fillId="0" borderId="32" xfId="0" applyBorder="1"/>
    <xf numFmtId="0" fontId="0" fillId="11" borderId="0" xfId="0" applyFill="1" applyBorder="1"/>
    <xf numFmtId="0" fontId="0" fillId="0" borderId="0" xfId="0" applyBorder="1"/>
    <xf numFmtId="0" fontId="0" fillId="18" borderId="32" xfId="0" applyFill="1" applyBorder="1"/>
    <xf numFmtId="0" fontId="0" fillId="0" borderId="0" xfId="0" applyFill="1" applyBorder="1"/>
    <xf numFmtId="0" fontId="0" fillId="0" borderId="32" xfId="0" applyFill="1" applyBorder="1"/>
    <xf numFmtId="0" fontId="0" fillId="0" borderId="0" xfId="0" applyFont="1"/>
    <xf numFmtId="0" fontId="19" fillId="0" borderId="0" xfId="0" applyFont="1" applyAlignment="1">
      <alignment vertical="top"/>
    </xf>
    <xf numFmtId="0" fontId="19" fillId="20" borderId="0" xfId="0" applyFont="1" applyFill="1" applyBorder="1" applyAlignment="1">
      <alignment vertical="center" wrapText="1"/>
    </xf>
    <xf numFmtId="0" fontId="19" fillId="20" borderId="29" xfId="0" applyFont="1" applyFill="1" applyBorder="1" applyAlignment="1">
      <alignment vertical="center" wrapText="1"/>
    </xf>
    <xf numFmtId="0" fontId="19" fillId="23" borderId="17" xfId="0" applyFont="1" applyFill="1" applyBorder="1" applyAlignment="1">
      <alignment vertical="center" wrapText="1"/>
    </xf>
    <xf numFmtId="0" fontId="19" fillId="23" borderId="29" xfId="0" applyFont="1" applyFill="1" applyBorder="1" applyAlignment="1">
      <alignment horizontal="left" vertical="center" wrapText="1"/>
    </xf>
    <xf numFmtId="0" fontId="19" fillId="23" borderId="29" xfId="0" applyFont="1" applyFill="1" applyBorder="1" applyAlignment="1">
      <alignment vertical="center" wrapText="1"/>
    </xf>
    <xf numFmtId="0" fontId="19" fillId="23" borderId="0" xfId="0" applyFont="1" applyFill="1" applyBorder="1" applyAlignment="1">
      <alignment vertical="center" wrapText="1"/>
    </xf>
    <xf numFmtId="0" fontId="21" fillId="23" borderId="0" xfId="0" applyFont="1" applyFill="1" applyBorder="1" applyAlignment="1">
      <alignment vertical="center" wrapText="1"/>
    </xf>
    <xf numFmtId="0" fontId="19" fillId="23" borderId="0" xfId="0" applyFont="1" applyFill="1" applyAlignment="1">
      <alignment vertical="center" wrapText="1"/>
    </xf>
    <xf numFmtId="0" fontId="19" fillId="24" borderId="0" xfId="0" applyFont="1" applyFill="1" applyBorder="1" applyAlignment="1">
      <alignment vertical="center" wrapText="1"/>
    </xf>
    <xf numFmtId="0" fontId="19" fillId="24" borderId="29" xfId="0" applyFont="1" applyFill="1" applyBorder="1" applyAlignment="1">
      <alignment vertical="center" wrapText="1"/>
    </xf>
    <xf numFmtId="0" fontId="19" fillId="19" borderId="0" xfId="0" applyFont="1" applyFill="1" applyBorder="1" applyAlignment="1">
      <alignment vertical="center" wrapText="1"/>
    </xf>
    <xf numFmtId="0" fontId="19" fillId="19" borderId="29" xfId="0" applyFont="1" applyFill="1" applyBorder="1" applyAlignment="1">
      <alignment vertical="center" wrapText="1"/>
    </xf>
    <xf numFmtId="0" fontId="19" fillId="14" borderId="0" xfId="0" applyFont="1" applyFill="1" applyBorder="1" applyAlignment="1">
      <alignment vertical="center" wrapText="1"/>
    </xf>
    <xf numFmtId="0" fontId="19" fillId="0" borderId="0" xfId="0" applyFont="1" applyAlignment="1">
      <alignment horizontal="left" vertical="center"/>
    </xf>
    <xf numFmtId="0" fontId="31" fillId="16" borderId="0" xfId="0" applyFont="1" applyFill="1" applyBorder="1" applyAlignment="1">
      <alignment vertical="center"/>
    </xf>
    <xf numFmtId="0" fontId="31" fillId="0" borderId="0" xfId="0" applyFont="1" applyFill="1" applyBorder="1" applyAlignment="1">
      <alignment vertical="center"/>
    </xf>
    <xf numFmtId="0" fontId="0" fillId="11" borderId="0" xfId="0" applyFont="1" applyFill="1" applyBorder="1" applyAlignment="1">
      <alignment wrapText="1"/>
    </xf>
    <xf numFmtId="0" fontId="19" fillId="14" borderId="29" xfId="0" applyFont="1" applyFill="1" applyBorder="1" applyAlignment="1">
      <alignment horizontal="left" wrapText="1"/>
    </xf>
    <xf numFmtId="0" fontId="19" fillId="14" borderId="0" xfId="0" applyFont="1" applyFill="1" applyAlignment="1">
      <alignment wrapText="1"/>
    </xf>
    <xf numFmtId="0" fontId="18" fillId="0" borderId="47" xfId="0" applyFont="1" applyBorder="1" applyAlignment="1">
      <alignment horizontal="center" vertical="center" wrapText="1"/>
    </xf>
    <xf numFmtId="0" fontId="19" fillId="0" borderId="48" xfId="0" applyFont="1" applyBorder="1" applyAlignment="1">
      <alignment vertical="top" wrapText="1"/>
    </xf>
    <xf numFmtId="0" fontId="19" fillId="24" borderId="48" xfId="0" applyFont="1" applyFill="1" applyBorder="1" applyAlignment="1">
      <alignment vertical="center" wrapText="1"/>
    </xf>
    <xf numFmtId="0" fontId="19" fillId="24" borderId="49" xfId="0" applyFont="1" applyFill="1" applyBorder="1" applyAlignment="1">
      <alignment vertical="center" wrapText="1"/>
    </xf>
    <xf numFmtId="0" fontId="18" fillId="0" borderId="47" xfId="0" applyFont="1" applyFill="1" applyBorder="1" applyAlignment="1">
      <alignment horizontal="center" vertical="center" wrapText="1"/>
    </xf>
    <xf numFmtId="0" fontId="27" fillId="22" borderId="0" xfId="0" applyFont="1" applyFill="1" applyBorder="1" applyAlignment="1"/>
    <xf numFmtId="0" fontId="0" fillId="22" borderId="0" xfId="0" applyFont="1" applyFill="1" applyBorder="1" applyAlignment="1">
      <alignment wrapText="1"/>
    </xf>
    <xf numFmtId="0" fontId="38" fillId="2" borderId="0" xfId="0" applyFont="1" applyFill="1" applyAlignment="1">
      <alignment vertical="center"/>
    </xf>
    <xf numFmtId="0" fontId="19" fillId="12" borderId="0" xfId="0" applyFont="1" applyFill="1" applyAlignment="1">
      <alignment wrapText="1"/>
    </xf>
    <xf numFmtId="0" fontId="0" fillId="0" borderId="0" xfId="0" applyFont="1" applyFill="1" applyAlignment="1">
      <alignment wrapText="1"/>
    </xf>
    <xf numFmtId="0" fontId="31" fillId="0" borderId="0" xfId="0" applyFont="1" applyFill="1" applyAlignment="1">
      <alignment vertical="center" wrapText="1"/>
    </xf>
    <xf numFmtId="0" fontId="30" fillId="16" borderId="0" xfId="0" applyFont="1" applyFill="1" applyAlignment="1">
      <alignment vertical="center"/>
    </xf>
    <xf numFmtId="0" fontId="34" fillId="16" borderId="0" xfId="0" applyFont="1" applyFill="1" applyBorder="1" applyAlignment="1">
      <alignment horizontal="left" vertical="center"/>
    </xf>
    <xf numFmtId="0" fontId="30" fillId="0" borderId="0" xfId="0" applyFont="1" applyAlignment="1">
      <alignment wrapText="1"/>
    </xf>
    <xf numFmtId="0" fontId="31" fillId="0" borderId="0" xfId="0" applyFont="1" applyAlignment="1">
      <alignment wrapText="1"/>
    </xf>
    <xf numFmtId="0" fontId="33" fillId="0" borderId="0" xfId="0" applyFont="1" applyFill="1" applyBorder="1" applyAlignment="1">
      <alignment horizontal="left" vertical="center"/>
    </xf>
    <xf numFmtId="0" fontId="39" fillId="2" borderId="0" xfId="0" applyFont="1" applyFill="1" applyAlignment="1">
      <alignment vertical="center"/>
    </xf>
    <xf numFmtId="0" fontId="40" fillId="16" borderId="0" xfId="0" applyFont="1" applyFill="1" applyAlignment="1">
      <alignment vertical="center"/>
    </xf>
    <xf numFmtId="0" fontId="40" fillId="2" borderId="0" xfId="0" applyFont="1" applyFill="1" applyAlignment="1">
      <alignment vertical="center"/>
    </xf>
    <xf numFmtId="0" fontId="40" fillId="16" borderId="0" xfId="0" applyFont="1" applyFill="1" applyAlignment="1">
      <alignment vertical="center" wrapText="1"/>
    </xf>
    <xf numFmtId="0" fontId="27" fillId="12" borderId="0" xfId="0" applyFont="1" applyFill="1" applyAlignment="1"/>
    <xf numFmtId="0" fontId="0" fillId="16" borderId="0" xfId="0" applyFill="1" applyAlignment="1">
      <alignment wrapText="1"/>
    </xf>
    <xf numFmtId="0" fontId="33" fillId="16" borderId="0" xfId="0" applyFont="1" applyFill="1" applyBorder="1" applyAlignment="1">
      <alignment horizontal="left" vertical="center"/>
    </xf>
    <xf numFmtId="0" fontId="31" fillId="0" borderId="0" xfId="0" applyFont="1"/>
    <xf numFmtId="0" fontId="31" fillId="16" borderId="0" xfId="0" applyFont="1" applyFill="1"/>
    <xf numFmtId="0" fontId="0" fillId="16" borderId="0" xfId="0" applyFont="1" applyFill="1" applyAlignment="1">
      <alignment vertical="center" wrapText="1"/>
    </xf>
    <xf numFmtId="0" fontId="40" fillId="2" borderId="0" xfId="0" applyFont="1" applyFill="1" applyAlignment="1">
      <alignment vertical="center" wrapText="1"/>
    </xf>
    <xf numFmtId="0" fontId="40" fillId="16" borderId="0" xfId="0" applyFont="1" applyFill="1" applyBorder="1" applyAlignment="1">
      <alignment vertical="center" wrapText="1"/>
    </xf>
    <xf numFmtId="0" fontId="41" fillId="16" borderId="0" xfId="0" applyFont="1" applyFill="1" applyBorder="1" applyAlignment="1">
      <alignment vertical="center" wrapText="1"/>
    </xf>
    <xf numFmtId="0" fontId="31" fillId="16" borderId="0" xfId="0" applyFont="1" applyFill="1" applyAlignment="1">
      <alignment horizontal="left" wrapText="1"/>
    </xf>
    <xf numFmtId="0" fontId="31" fillId="16" borderId="0" xfId="0" applyFont="1" applyFill="1" applyAlignment="1">
      <alignment horizontal="left" vertical="center" wrapText="1"/>
    </xf>
    <xf numFmtId="0" fontId="39" fillId="0" borderId="0" xfId="0" applyFont="1" applyAlignment="1">
      <alignment wrapText="1"/>
    </xf>
    <xf numFmtId="0" fontId="40" fillId="16" borderId="0" xfId="0" applyFont="1" applyFill="1" applyAlignment="1">
      <alignment horizontal="left" vertical="center" wrapText="1"/>
    </xf>
    <xf numFmtId="0" fontId="40" fillId="16" borderId="0" xfId="0" applyFont="1" applyFill="1" applyAlignment="1">
      <alignment wrapText="1"/>
    </xf>
    <xf numFmtId="0" fontId="27" fillId="13" borderId="0" xfId="0" applyFont="1" applyFill="1" applyBorder="1" applyAlignment="1">
      <alignment wrapText="1"/>
    </xf>
    <xf numFmtId="0" fontId="0" fillId="15" borderId="0" xfId="0" applyFont="1" applyFill="1" applyBorder="1"/>
    <xf numFmtId="0" fontId="0" fillId="14" borderId="0" xfId="0" applyFill="1" applyBorder="1"/>
    <xf numFmtId="0" fontId="0" fillId="11" borderId="64" xfId="0" applyFont="1" applyFill="1" applyBorder="1" applyAlignment="1">
      <alignment wrapText="1"/>
    </xf>
    <xf numFmtId="0" fontId="40" fillId="16" borderId="0" xfId="0" applyFont="1" applyFill="1" applyBorder="1" applyAlignment="1">
      <alignment vertical="center"/>
    </xf>
    <xf numFmtId="0" fontId="40" fillId="0" borderId="0" xfId="0" applyFont="1" applyFill="1" applyBorder="1" applyAlignment="1">
      <alignment vertical="center"/>
    </xf>
    <xf numFmtId="0" fontId="45" fillId="0" borderId="0" xfId="0" applyFont="1"/>
    <xf numFmtId="0" fontId="0" fillId="0" borderId="45" xfId="0" applyBorder="1"/>
    <xf numFmtId="0" fontId="19" fillId="0" borderId="0" xfId="0" applyFont="1" applyFill="1" applyAlignment="1">
      <alignment wrapText="1"/>
    </xf>
    <xf numFmtId="0" fontId="33" fillId="16" borderId="0" xfId="0" applyFont="1" applyFill="1" applyAlignment="1">
      <alignment vertical="center" wrapText="1"/>
    </xf>
    <xf numFmtId="0" fontId="27" fillId="0" borderId="0" xfId="0" applyFont="1" applyFill="1" applyAlignment="1">
      <alignment wrapText="1"/>
    </xf>
    <xf numFmtId="0" fontId="0" fillId="0" borderId="0" xfId="0" applyFont="1" applyFill="1" applyBorder="1" applyAlignment="1">
      <alignment wrapText="1"/>
    </xf>
    <xf numFmtId="0" fontId="27" fillId="14" borderId="65" xfId="0" applyFont="1" applyFill="1" applyBorder="1" applyAlignment="1">
      <alignment vertical="center" wrapText="1"/>
    </xf>
    <xf numFmtId="0" fontId="0" fillId="14" borderId="65" xfId="0" applyFont="1" applyFill="1" applyBorder="1" applyAlignment="1">
      <alignment vertical="center" wrapText="1"/>
    </xf>
    <xf numFmtId="0" fontId="32" fillId="0" borderId="0" xfId="0" applyFont="1" applyFill="1" applyAlignment="1">
      <alignment wrapText="1"/>
    </xf>
    <xf numFmtId="0" fontId="31" fillId="0" borderId="0" xfId="0" applyFont="1" applyFill="1" applyBorder="1" applyAlignment="1">
      <alignment wrapText="1"/>
    </xf>
    <xf numFmtId="0" fontId="31" fillId="0" borderId="0" xfId="0" applyFont="1" applyFill="1" applyAlignment="1">
      <alignment wrapText="1"/>
    </xf>
    <xf numFmtId="0" fontId="31" fillId="16" borderId="0" xfId="0" applyFont="1" applyFill="1" applyBorder="1" applyAlignment="1">
      <alignment wrapText="1"/>
    </xf>
    <xf numFmtId="0" fontId="18" fillId="25" borderId="30" xfId="0" applyFont="1" applyFill="1" applyBorder="1" applyAlignment="1">
      <alignment vertical="top" wrapText="1"/>
    </xf>
    <xf numFmtId="0" fontId="19" fillId="25" borderId="32" xfId="0" applyFont="1" applyFill="1" applyBorder="1" applyAlignment="1">
      <alignment vertical="top" wrapText="1"/>
    </xf>
    <xf numFmtId="0" fontId="19" fillId="25" borderId="16" xfId="0" applyFont="1" applyFill="1" applyBorder="1" applyAlignment="1">
      <alignment vertical="center" wrapText="1"/>
    </xf>
    <xf numFmtId="0" fontId="19" fillId="25" borderId="0" xfId="0" applyFont="1" applyFill="1" applyBorder="1" applyAlignment="1">
      <alignment vertical="center" wrapText="1"/>
    </xf>
    <xf numFmtId="0" fontId="19" fillId="25" borderId="29" xfId="0" applyFont="1" applyFill="1" applyBorder="1" applyAlignment="1">
      <alignment vertical="center" wrapText="1"/>
    </xf>
    <xf numFmtId="0" fontId="19" fillId="25" borderId="17" xfId="0" applyFont="1" applyFill="1" applyBorder="1" applyAlignment="1">
      <alignment vertical="center" wrapText="1"/>
    </xf>
    <xf numFmtId="0" fontId="19" fillId="25" borderId="0" xfId="0" applyFont="1" applyFill="1" applyAlignment="1">
      <alignment vertical="center" wrapText="1"/>
    </xf>
    <xf numFmtId="0" fontId="19" fillId="25" borderId="0" xfId="0" applyFont="1" applyFill="1" applyBorder="1"/>
    <xf numFmtId="0" fontId="19" fillId="22" borderId="0" xfId="0" applyFont="1" applyFill="1" applyBorder="1" applyAlignment="1">
      <alignment vertical="center" wrapText="1"/>
    </xf>
    <xf numFmtId="0" fontId="19" fillId="22" borderId="29" xfId="0" applyFont="1" applyFill="1" applyBorder="1" applyAlignment="1">
      <alignment vertical="center" wrapText="1"/>
    </xf>
    <xf numFmtId="0" fontId="0" fillId="0" borderId="30" xfId="0" applyFill="1" applyBorder="1"/>
    <xf numFmtId="0" fontId="0" fillId="0" borderId="30" xfId="0" applyBorder="1"/>
    <xf numFmtId="0" fontId="0" fillId="25" borderId="0" xfId="0" applyFill="1" applyBorder="1"/>
    <xf numFmtId="0" fontId="0" fillId="18" borderId="0" xfId="0" applyFill="1" applyBorder="1"/>
    <xf numFmtId="0" fontId="0" fillId="18" borderId="0" xfId="0" applyFont="1" applyFill="1"/>
    <xf numFmtId="0" fontId="0" fillId="23" borderId="0" xfId="0" applyFill="1" applyBorder="1"/>
    <xf numFmtId="0" fontId="36" fillId="0" borderId="0" xfId="0" applyFont="1" applyFill="1"/>
    <xf numFmtId="0" fontId="22" fillId="0" borderId="0" xfId="0" applyFont="1" applyFill="1" applyBorder="1"/>
    <xf numFmtId="0" fontId="10" fillId="2" borderId="15" xfId="0" applyFont="1" applyFill="1" applyBorder="1" applyAlignment="1" applyProtection="1">
      <alignment horizontal="center" vertical="center" wrapText="1"/>
      <protection locked="0"/>
    </xf>
    <xf numFmtId="0" fontId="10" fillId="2" borderId="5" xfId="0" applyFont="1" applyFill="1" applyBorder="1" applyAlignment="1" applyProtection="1">
      <alignment horizontal="center" vertical="center" wrapText="1"/>
      <protection locked="0"/>
    </xf>
    <xf numFmtId="0" fontId="10" fillId="2" borderId="12" xfId="0" applyFont="1" applyFill="1" applyBorder="1" applyAlignment="1" applyProtection="1">
      <alignment horizontal="center" vertical="center" wrapText="1"/>
      <protection locked="0"/>
    </xf>
    <xf numFmtId="0" fontId="10" fillId="2" borderId="11" xfId="0" applyFont="1" applyFill="1" applyBorder="1" applyAlignment="1" applyProtection="1">
      <alignment horizontal="center" vertical="center" wrapText="1"/>
      <protection locked="0"/>
    </xf>
    <xf numFmtId="0" fontId="10" fillId="2" borderId="0" xfId="0" applyFont="1" applyFill="1" applyBorder="1" applyAlignment="1" applyProtection="1">
      <alignment horizontal="center" vertical="center" wrapText="1"/>
      <protection locked="0"/>
    </xf>
    <xf numFmtId="0" fontId="1" fillId="0" borderId="0" xfId="0" applyFont="1" applyFill="1" applyAlignment="1" applyProtection="1">
      <alignment vertical="center" wrapText="1"/>
      <protection locked="0"/>
    </xf>
    <xf numFmtId="0" fontId="4" fillId="2" borderId="0" xfId="0" applyFont="1" applyFill="1" applyProtection="1">
      <protection locked="0"/>
    </xf>
    <xf numFmtId="0" fontId="2" fillId="2" borderId="0" xfId="0" applyFont="1" applyFill="1" applyProtection="1">
      <protection locked="0"/>
    </xf>
    <xf numFmtId="0" fontId="23" fillId="0" borderId="0" xfId="0" applyFont="1" applyFill="1" applyAlignment="1" applyProtection="1">
      <alignment vertical="center"/>
      <protection locked="0"/>
    </xf>
    <xf numFmtId="0" fontId="7" fillId="2" borderId="0" xfId="0" applyFont="1" applyFill="1" applyProtection="1">
      <protection locked="0"/>
    </xf>
    <xf numFmtId="0" fontId="6" fillId="2" borderId="0" xfId="0" applyFont="1" applyFill="1" applyProtection="1">
      <protection locked="0"/>
    </xf>
    <xf numFmtId="0" fontId="8" fillId="2" borderId="0" xfId="0" applyFont="1" applyFill="1" applyAlignment="1" applyProtection="1">
      <alignment vertical="center"/>
      <protection locked="0"/>
    </xf>
    <xf numFmtId="0" fontId="9" fillId="2" borderId="0" xfId="0" applyFont="1" applyFill="1" applyBorder="1" applyAlignment="1" applyProtection="1">
      <alignment vertical="center"/>
      <protection locked="0"/>
    </xf>
    <xf numFmtId="0" fontId="8" fillId="2" borderId="0" xfId="0" applyFont="1" applyFill="1" applyBorder="1" applyAlignment="1" applyProtection="1">
      <alignment vertical="center" wrapText="1"/>
      <protection locked="0"/>
    </xf>
    <xf numFmtId="0" fontId="6" fillId="2" borderId="0" xfId="0" applyFont="1" applyFill="1" applyAlignment="1" applyProtection="1">
      <alignment vertical="center"/>
      <protection locked="0"/>
    </xf>
    <xf numFmtId="0" fontId="10" fillId="2" borderId="0" xfId="0" applyFont="1" applyFill="1" applyAlignment="1" applyProtection="1">
      <alignment vertical="center"/>
      <protection locked="0"/>
    </xf>
    <xf numFmtId="14" fontId="10" fillId="2" borderId="0" xfId="0" applyNumberFormat="1" applyFont="1" applyFill="1" applyAlignment="1" applyProtection="1">
      <alignment vertical="center"/>
      <protection locked="0"/>
    </xf>
    <xf numFmtId="0" fontId="24" fillId="2" borderId="0" xfId="0" applyFont="1" applyFill="1" applyAlignment="1" applyProtection="1">
      <alignment vertical="center"/>
      <protection locked="0"/>
    </xf>
    <xf numFmtId="0" fontId="7" fillId="2" borderId="0" xfId="0" applyFont="1" applyFill="1" applyAlignment="1" applyProtection="1">
      <alignment vertical="center"/>
      <protection locked="0"/>
    </xf>
    <xf numFmtId="1" fontId="10" fillId="2" borderId="0" xfId="0" applyNumberFormat="1" applyFont="1" applyFill="1" applyBorder="1" applyAlignment="1" applyProtection="1">
      <alignment horizontal="right" vertical="center"/>
      <protection locked="0"/>
    </xf>
    <xf numFmtId="0" fontId="10" fillId="2" borderId="0" xfId="0" applyFont="1" applyFill="1" applyBorder="1" applyAlignment="1" applyProtection="1">
      <alignment vertical="center" wrapText="1"/>
      <protection locked="0"/>
    </xf>
    <xf numFmtId="0" fontId="8" fillId="2" borderId="0" xfId="0" applyFont="1" applyFill="1" applyAlignment="1" applyProtection="1">
      <alignment vertical="center" wrapText="1"/>
      <protection locked="0"/>
    </xf>
    <xf numFmtId="0" fontId="11" fillId="3" borderId="20" xfId="0" applyFont="1" applyFill="1" applyBorder="1" applyAlignment="1" applyProtection="1">
      <alignment horizontal="left" vertical="center" indent="1"/>
      <protection locked="0"/>
    </xf>
    <xf numFmtId="0" fontId="11" fillId="3" borderId="18" xfId="0" applyFont="1" applyFill="1" applyBorder="1" applyAlignment="1" applyProtection="1">
      <alignment horizontal="left" vertical="center" indent="1"/>
      <protection locked="0"/>
    </xf>
    <xf numFmtId="0" fontId="11" fillId="3" borderId="18" xfId="0" applyFont="1" applyFill="1" applyBorder="1" applyAlignment="1" applyProtection="1">
      <alignment vertical="center"/>
      <protection locked="0"/>
    </xf>
    <xf numFmtId="0" fontId="11" fillId="3" borderId="18" xfId="0" applyFont="1" applyFill="1" applyBorder="1" applyAlignment="1" applyProtection="1">
      <alignment horizontal="center" vertical="center"/>
      <protection locked="0"/>
    </xf>
    <xf numFmtId="0" fontId="25" fillId="0" borderId="0" xfId="0" applyFont="1" applyFill="1" applyBorder="1" applyAlignment="1" applyProtection="1">
      <alignment horizontal="left" vertical="center" indent="1"/>
      <protection locked="0"/>
    </xf>
    <xf numFmtId="0" fontId="13" fillId="2" borderId="0" xfId="0" applyFont="1" applyFill="1" applyAlignment="1" applyProtection="1">
      <alignment vertical="center"/>
      <protection locked="0"/>
    </xf>
    <xf numFmtId="0" fontId="12" fillId="2" borderId="0" xfId="0" applyFont="1" applyFill="1" applyAlignment="1" applyProtection="1">
      <alignment vertical="center"/>
      <protection locked="0"/>
    </xf>
    <xf numFmtId="0" fontId="12" fillId="2" borderId="1" xfId="0" applyFont="1" applyFill="1" applyBorder="1" applyAlignment="1" applyProtection="1">
      <alignment horizontal="center" vertical="center" wrapText="1"/>
      <protection locked="0"/>
    </xf>
    <xf numFmtId="0" fontId="10" fillId="2" borderId="1" xfId="0" applyFont="1" applyFill="1" applyBorder="1" applyAlignment="1" applyProtection="1">
      <alignment horizontal="center" vertical="center" wrapText="1"/>
      <protection locked="0"/>
    </xf>
    <xf numFmtId="0" fontId="26" fillId="0" borderId="0" xfId="0" applyFont="1" applyFill="1" applyBorder="1" applyAlignment="1" applyProtection="1">
      <alignment vertical="center" wrapText="1"/>
      <protection locked="0"/>
    </xf>
    <xf numFmtId="0" fontId="13" fillId="2" borderId="0" xfId="0" applyFont="1" applyFill="1" applyAlignment="1" applyProtection="1">
      <alignment wrapText="1"/>
      <protection locked="0"/>
    </xf>
    <xf numFmtId="0" fontId="12" fillId="2" borderId="0" xfId="0" applyFont="1" applyFill="1" applyAlignment="1" applyProtection="1">
      <alignment wrapText="1"/>
      <protection locked="0"/>
    </xf>
    <xf numFmtId="0" fontId="10" fillId="2" borderId="25" xfId="0" applyFont="1" applyFill="1" applyBorder="1" applyAlignment="1" applyProtection="1">
      <alignment horizontal="center" vertical="center" wrapText="1"/>
      <protection locked="0"/>
    </xf>
    <xf numFmtId="0" fontId="26" fillId="0" borderId="0" xfId="0" applyFont="1" applyFill="1" applyBorder="1" applyProtection="1">
      <protection locked="0"/>
    </xf>
    <xf numFmtId="0" fontId="13" fillId="2" borderId="0" xfId="0" applyFont="1" applyFill="1" applyProtection="1">
      <protection locked="0"/>
    </xf>
    <xf numFmtId="0" fontId="12" fillId="2" borderId="0" xfId="0" applyFont="1" applyFill="1" applyProtection="1">
      <protection locked="0"/>
    </xf>
    <xf numFmtId="0" fontId="26" fillId="0" borderId="0" xfId="0" applyFont="1" applyFill="1" applyBorder="1" applyAlignment="1" applyProtection="1">
      <alignment wrapText="1"/>
      <protection locked="0"/>
    </xf>
    <xf numFmtId="0" fontId="13" fillId="2" borderId="0" xfId="0" applyFont="1" applyFill="1" applyAlignment="1" applyProtection="1">
      <protection locked="0"/>
    </xf>
    <xf numFmtId="0" fontId="12" fillId="0" borderId="0" xfId="0" applyFont="1" applyFill="1" applyBorder="1" applyAlignment="1" applyProtection="1">
      <alignment wrapText="1"/>
      <protection locked="0"/>
    </xf>
    <xf numFmtId="0" fontId="12" fillId="0" borderId="0" xfId="0" applyFont="1" applyFill="1" applyBorder="1" applyAlignment="1" applyProtection="1">
      <alignment vertical="center" wrapText="1"/>
      <protection locked="0"/>
    </xf>
    <xf numFmtId="0" fontId="12" fillId="0" borderId="0" xfId="0" applyFont="1" applyFill="1" applyBorder="1" applyProtection="1">
      <protection locked="0"/>
    </xf>
    <xf numFmtId="0" fontId="11" fillId="0" borderId="0" xfId="0" applyFont="1" applyFill="1" applyBorder="1" applyAlignment="1" applyProtection="1">
      <alignment horizontal="left" vertical="center" indent="1"/>
      <protection locked="0"/>
    </xf>
    <xf numFmtId="0" fontId="12" fillId="0" borderId="0" xfId="0" applyFont="1" applyFill="1" applyBorder="1" applyAlignment="1" applyProtection="1">
      <protection locked="0"/>
    </xf>
    <xf numFmtId="0" fontId="15" fillId="0" borderId="0" xfId="0" applyFont="1" applyFill="1" applyBorder="1" applyAlignment="1" applyProtection="1">
      <protection locked="0"/>
    </xf>
    <xf numFmtId="0" fontId="17" fillId="2" borderId="0" xfId="0" applyFont="1" applyFill="1" applyAlignment="1" applyProtection="1">
      <alignment vertical="center"/>
      <protection locked="0"/>
    </xf>
    <xf numFmtId="0" fontId="2" fillId="0" borderId="0" xfId="0" applyFont="1" applyFill="1" applyBorder="1" applyProtection="1">
      <protection locked="0"/>
    </xf>
    <xf numFmtId="0" fontId="35" fillId="2" borderId="0" xfId="0" applyFont="1" applyFill="1" applyAlignment="1" applyProtection="1">
      <alignment horizontal="center" wrapText="1"/>
      <protection locked="0"/>
    </xf>
    <xf numFmtId="0" fontId="12" fillId="2" borderId="0" xfId="0" applyFont="1" applyFill="1" applyAlignment="1" applyProtection="1">
      <protection locked="0"/>
    </xf>
    <xf numFmtId="0" fontId="28" fillId="0" borderId="0" xfId="0" applyFont="1" applyAlignment="1" applyProtection="1">
      <alignment horizontal="center"/>
      <protection locked="0"/>
    </xf>
    <xf numFmtId="0" fontId="3" fillId="2" borderId="0" xfId="0" applyFont="1" applyFill="1" applyAlignment="1" applyProtection="1">
      <alignment horizontal="center"/>
      <protection locked="0"/>
    </xf>
    <xf numFmtId="0" fontId="15" fillId="0" borderId="0" xfId="0" applyFont="1" applyFill="1" applyBorder="1" applyAlignment="1" applyProtection="1">
      <alignment vertical="center"/>
      <protection locked="0"/>
    </xf>
    <xf numFmtId="0" fontId="11" fillId="3" borderId="57" xfId="0" applyFont="1" applyFill="1" applyBorder="1" applyAlignment="1" applyProtection="1">
      <alignment horizontal="left" vertical="center" indent="1"/>
      <protection locked="0"/>
    </xf>
    <xf numFmtId="0" fontId="11" fillId="3" borderId="58" xfId="0" applyFont="1" applyFill="1" applyBorder="1" applyAlignment="1" applyProtection="1">
      <alignment horizontal="left" vertical="center" indent="1"/>
      <protection locked="0"/>
    </xf>
    <xf numFmtId="0" fontId="11" fillId="3" borderId="58" xfId="0" applyFont="1" applyFill="1" applyBorder="1" applyAlignment="1" applyProtection="1">
      <alignment vertical="center"/>
      <protection locked="0"/>
    </xf>
    <xf numFmtId="0" fontId="11" fillId="3" borderId="58" xfId="0" applyFont="1" applyFill="1" applyBorder="1" applyAlignment="1" applyProtection="1">
      <alignment horizontal="center" vertical="center"/>
      <protection locked="0"/>
    </xf>
    <xf numFmtId="0" fontId="10" fillId="2" borderId="27" xfId="0" applyFont="1" applyFill="1" applyBorder="1" applyAlignment="1" applyProtection="1">
      <alignment horizontal="center" vertical="center" wrapText="1"/>
      <protection locked="0"/>
    </xf>
    <xf numFmtId="0" fontId="5" fillId="6" borderId="0" xfId="0" applyFont="1" applyFill="1" applyAlignment="1" applyProtection="1"/>
    <xf numFmtId="0" fontId="50" fillId="6" borderId="0" xfId="0" applyFont="1" applyFill="1" applyAlignment="1" applyProtection="1">
      <alignment horizontal="right"/>
    </xf>
    <xf numFmtId="0" fontId="51" fillId="6" borderId="0" xfId="0" applyFont="1" applyFill="1" applyAlignment="1" applyProtection="1">
      <alignment horizontal="right"/>
    </xf>
    <xf numFmtId="0" fontId="12" fillId="2" borderId="1" xfId="0" applyFont="1" applyFill="1" applyBorder="1" applyAlignment="1" applyProtection="1">
      <alignment horizontal="center" vertical="center" wrapText="1"/>
    </xf>
    <xf numFmtId="0" fontId="12" fillId="2" borderId="0" xfId="0" applyFont="1" applyFill="1" applyBorder="1" applyAlignment="1" applyProtection="1">
      <alignment horizontal="center" vertical="center" wrapText="1"/>
    </xf>
    <xf numFmtId="0" fontId="52" fillId="6" borderId="0" xfId="0" applyFont="1" applyFill="1" applyAlignment="1" applyProtection="1">
      <alignment horizontal="right"/>
    </xf>
    <xf numFmtId="0" fontId="13" fillId="2" borderId="1"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0" fillId="2" borderId="1" xfId="0" applyFont="1" applyFill="1" applyBorder="1" applyAlignment="1" applyProtection="1">
      <alignment horizontal="center" vertical="center" wrapText="1"/>
    </xf>
    <xf numFmtId="0" fontId="1" fillId="0" borderId="0" xfId="0" applyFont="1" applyFill="1" applyAlignment="1" applyProtection="1">
      <alignment vertical="center" wrapText="1"/>
    </xf>
    <xf numFmtId="0" fontId="23" fillId="0" borderId="0" xfId="0" applyFont="1" applyFill="1" applyAlignment="1" applyProtection="1">
      <alignment vertical="center"/>
    </xf>
    <xf numFmtId="0" fontId="8" fillId="2" borderId="0" xfId="0" applyFont="1" applyFill="1" applyAlignment="1" applyProtection="1">
      <alignment vertical="center"/>
    </xf>
    <xf numFmtId="0" fontId="9" fillId="2" borderId="0" xfId="0" applyFont="1" applyFill="1" applyBorder="1" applyAlignment="1" applyProtection="1">
      <alignment vertical="center"/>
    </xf>
    <xf numFmtId="0" fontId="8" fillId="2" borderId="0" xfId="0" applyFont="1" applyFill="1" applyBorder="1" applyAlignment="1" applyProtection="1">
      <alignment vertical="center" wrapText="1"/>
    </xf>
    <xf numFmtId="0" fontId="6" fillId="2" borderId="0" xfId="0" applyFont="1" applyFill="1" applyAlignment="1" applyProtection="1">
      <alignment vertical="center"/>
    </xf>
    <xf numFmtId="0" fontId="10" fillId="2" borderId="0" xfId="0" applyFont="1" applyFill="1" applyAlignment="1" applyProtection="1">
      <alignment vertical="center"/>
    </xf>
    <xf numFmtId="14" fontId="10" fillId="2" borderId="0" xfId="0" applyNumberFormat="1" applyFont="1" applyFill="1" applyAlignment="1" applyProtection="1">
      <alignment vertical="center"/>
    </xf>
    <xf numFmtId="0" fontId="24" fillId="2" borderId="0" xfId="0" applyFont="1" applyFill="1" applyAlignment="1" applyProtection="1">
      <alignment vertical="center"/>
    </xf>
    <xf numFmtId="1" fontId="10" fillId="2" borderId="0" xfId="0" applyNumberFormat="1" applyFont="1" applyFill="1" applyBorder="1" applyAlignment="1" applyProtection="1">
      <alignment horizontal="right" vertical="center"/>
    </xf>
    <xf numFmtId="0" fontId="10" fillId="2" borderId="0" xfId="0" applyFont="1" applyFill="1" applyBorder="1" applyAlignment="1" applyProtection="1">
      <alignment vertical="center" wrapText="1"/>
    </xf>
    <xf numFmtId="0" fontId="8" fillId="2" borderId="0" xfId="0" applyFont="1" applyFill="1" applyAlignment="1" applyProtection="1">
      <alignment vertical="center" wrapText="1"/>
    </xf>
    <xf numFmtId="0" fontId="12" fillId="0" borderId="1" xfId="0" applyFont="1" applyFill="1" applyBorder="1" applyAlignment="1" applyProtection="1">
      <alignment horizontal="center" vertical="center" wrapText="1"/>
    </xf>
    <xf numFmtId="0" fontId="12" fillId="0" borderId="0" xfId="0" applyFont="1" applyFill="1" applyBorder="1" applyAlignment="1" applyProtection="1">
      <alignment horizontal="center" vertical="center" wrapText="1"/>
    </xf>
    <xf numFmtId="0" fontId="12" fillId="2" borderId="12" xfId="0" applyFont="1" applyFill="1" applyBorder="1" applyAlignment="1" applyProtection="1">
      <alignment horizontal="center" vertical="center" wrapText="1"/>
    </xf>
    <xf numFmtId="0" fontId="12" fillId="2" borderId="15" xfId="0" applyFont="1" applyFill="1" applyBorder="1" applyAlignment="1" applyProtection="1">
      <alignment horizontal="center" vertical="center" wrapText="1"/>
    </xf>
    <xf numFmtId="0" fontId="12" fillId="2" borderId="27" xfId="0" applyFont="1" applyFill="1" applyBorder="1" applyAlignment="1" applyProtection="1">
      <alignment horizontal="center" vertical="center" wrapText="1"/>
    </xf>
    <xf numFmtId="0" fontId="12" fillId="2" borderId="25" xfId="0" applyFont="1" applyFill="1" applyBorder="1" applyAlignment="1" applyProtection="1">
      <alignment horizontal="center" vertical="center" wrapText="1"/>
    </xf>
    <xf numFmtId="0" fontId="10" fillId="20" borderId="10" xfId="0" applyFont="1" applyFill="1" applyBorder="1" applyAlignment="1" applyProtection="1">
      <alignment horizontal="left" vertical="center" wrapText="1" indent="1"/>
    </xf>
    <xf numFmtId="0" fontId="10" fillId="20" borderId="11" xfId="0" applyFont="1" applyFill="1" applyBorder="1" applyAlignment="1" applyProtection="1">
      <alignment horizontal="left" vertical="center" wrapText="1" indent="1"/>
    </xf>
    <xf numFmtId="0" fontId="10" fillId="2" borderId="28" xfId="0" applyFont="1" applyFill="1" applyBorder="1" applyAlignment="1" applyProtection="1">
      <alignment horizontal="left" vertical="center" wrapText="1" indent="1"/>
    </xf>
    <xf numFmtId="0" fontId="10" fillId="2" borderId="12" xfId="0" applyFont="1" applyFill="1" applyBorder="1" applyAlignment="1" applyProtection="1">
      <alignment horizontal="left" vertical="center" wrapText="1" indent="1"/>
    </xf>
    <xf numFmtId="0" fontId="10" fillId="19" borderId="26" xfId="0" applyFont="1" applyFill="1" applyBorder="1" applyAlignment="1" applyProtection="1">
      <alignment horizontal="left" vertical="center" wrapText="1" indent="1"/>
    </xf>
    <xf numFmtId="0" fontId="10" fillId="19" borderId="27" xfId="0" applyFont="1" applyFill="1" applyBorder="1" applyAlignment="1" applyProtection="1">
      <alignment horizontal="left" vertical="center" wrapText="1" indent="1"/>
    </xf>
    <xf numFmtId="0" fontId="10" fillId="20" borderId="26" xfId="0" applyFont="1" applyFill="1" applyBorder="1" applyAlignment="1" applyProtection="1">
      <alignment horizontal="left" vertical="center" wrapText="1" indent="1"/>
    </xf>
    <xf numFmtId="0" fontId="10" fillId="20" borderId="27" xfId="0" applyFont="1" applyFill="1" applyBorder="1" applyAlignment="1" applyProtection="1">
      <alignment horizontal="left" vertical="center" wrapText="1" indent="1"/>
    </xf>
    <xf numFmtId="0" fontId="10" fillId="2" borderId="26" xfId="0" applyFont="1" applyFill="1" applyBorder="1" applyAlignment="1" applyProtection="1">
      <alignment horizontal="left" vertical="center" wrapText="1" indent="1"/>
    </xf>
    <xf numFmtId="0" fontId="10" fillId="2" borderId="27" xfId="0" applyFont="1" applyFill="1" applyBorder="1" applyAlignment="1" applyProtection="1">
      <alignment horizontal="left" vertical="center" wrapText="1" indent="1"/>
    </xf>
    <xf numFmtId="0" fontId="10" fillId="2" borderId="23" xfId="0" applyFont="1" applyFill="1" applyBorder="1" applyAlignment="1" applyProtection="1">
      <alignment horizontal="left" vertical="center" wrapText="1" indent="1"/>
    </xf>
    <xf numFmtId="0" fontId="10" fillId="2" borderId="5" xfId="0" applyFont="1" applyFill="1" applyBorder="1" applyAlignment="1" applyProtection="1">
      <alignment horizontal="left" vertical="center" wrapText="1" indent="1"/>
    </xf>
    <xf numFmtId="0" fontId="10" fillId="6" borderId="28" xfId="0" applyFont="1" applyFill="1" applyBorder="1" applyAlignment="1" applyProtection="1">
      <alignment horizontal="center" vertical="center" wrapText="1"/>
      <protection locked="0"/>
    </xf>
    <xf numFmtId="0" fontId="10" fillId="6" borderId="12" xfId="0" applyFont="1" applyFill="1" applyBorder="1" applyAlignment="1" applyProtection="1">
      <alignment horizontal="center" vertical="center" wrapText="1"/>
      <protection locked="0"/>
    </xf>
    <xf numFmtId="0" fontId="10" fillId="6" borderId="13" xfId="0" applyFont="1" applyFill="1" applyBorder="1" applyAlignment="1" applyProtection="1">
      <alignment horizontal="center" vertical="center" wrapText="1"/>
      <protection locked="0"/>
    </xf>
    <xf numFmtId="0" fontId="10" fillId="2" borderId="3" xfId="0" applyFont="1" applyFill="1" applyBorder="1" applyAlignment="1" applyProtection="1">
      <alignment horizontal="left" vertical="center" wrapText="1"/>
      <protection locked="0"/>
    </xf>
    <xf numFmtId="0" fontId="10" fillId="2" borderId="4" xfId="0" applyFont="1" applyFill="1" applyBorder="1" applyAlignment="1" applyProtection="1">
      <alignment horizontal="left" vertical="center" wrapText="1"/>
      <protection locked="0"/>
    </xf>
    <xf numFmtId="0" fontId="10" fillId="2" borderId="27" xfId="0" applyFont="1" applyFill="1" applyBorder="1" applyAlignment="1" applyProtection="1">
      <alignment horizontal="left" vertical="center" wrapText="1"/>
      <protection locked="0"/>
    </xf>
    <xf numFmtId="0" fontId="10" fillId="2" borderId="52" xfId="0" applyFont="1" applyFill="1" applyBorder="1" applyAlignment="1" applyProtection="1">
      <alignment horizontal="left" vertical="center" wrapText="1"/>
      <protection locked="0"/>
    </xf>
    <xf numFmtId="0" fontId="10" fillId="2" borderId="12" xfId="0" applyFont="1" applyFill="1" applyBorder="1" applyAlignment="1" applyProtection="1">
      <alignment horizontal="left" vertical="center" wrapText="1"/>
      <protection locked="0"/>
    </xf>
    <xf numFmtId="0" fontId="10" fillId="2" borderId="13" xfId="0" applyFont="1" applyFill="1" applyBorder="1" applyAlignment="1" applyProtection="1">
      <alignment horizontal="left" vertical="center" wrapText="1"/>
      <protection locked="0"/>
    </xf>
    <xf numFmtId="0" fontId="11" fillId="3" borderId="19" xfId="0" applyFont="1" applyFill="1" applyBorder="1" applyAlignment="1" applyProtection="1">
      <alignment horizontal="center" vertical="center"/>
      <protection locked="0"/>
    </xf>
    <xf numFmtId="0" fontId="11" fillId="3" borderId="21" xfId="0" applyFont="1" applyFill="1" applyBorder="1" applyAlignment="1" applyProtection="1">
      <alignment horizontal="center" vertical="center"/>
      <protection locked="0"/>
    </xf>
    <xf numFmtId="0" fontId="10" fillId="2" borderId="15" xfId="0" applyFont="1" applyFill="1" applyBorder="1" applyAlignment="1" applyProtection="1">
      <alignment horizontal="center" vertical="center" wrapText="1"/>
      <protection locked="0"/>
    </xf>
    <xf numFmtId="0" fontId="10" fillId="2" borderId="36" xfId="0" applyFont="1" applyFill="1" applyBorder="1" applyAlignment="1" applyProtection="1">
      <alignment horizontal="center" vertical="center" wrapText="1"/>
      <protection locked="0"/>
    </xf>
    <xf numFmtId="0" fontId="10" fillId="2" borderId="8" xfId="0" applyFont="1" applyFill="1" applyBorder="1" applyAlignment="1" applyProtection="1">
      <alignment horizontal="center" vertical="center" wrapText="1"/>
      <protection locked="0"/>
    </xf>
    <xf numFmtId="0" fontId="10" fillId="2" borderId="9" xfId="0" applyFont="1" applyFill="1" applyBorder="1" applyAlignment="1" applyProtection="1">
      <alignment horizontal="center" vertical="center" wrapText="1"/>
      <protection locked="0"/>
    </xf>
    <xf numFmtId="0" fontId="49" fillId="19" borderId="26" xfId="0" applyFont="1" applyFill="1" applyBorder="1" applyAlignment="1" applyProtection="1">
      <alignment horizontal="left" vertical="center" wrapText="1" indent="1"/>
    </xf>
    <xf numFmtId="0" fontId="49" fillId="19" borderId="27" xfId="0" applyFont="1" applyFill="1" applyBorder="1" applyAlignment="1" applyProtection="1">
      <alignment horizontal="left" vertical="center" wrapText="1" indent="1"/>
    </xf>
    <xf numFmtId="0" fontId="10" fillId="2" borderId="5" xfId="0" applyFont="1" applyFill="1" applyBorder="1" applyAlignment="1" applyProtection="1">
      <alignment horizontal="center" vertical="center" wrapText="1"/>
      <protection locked="0"/>
    </xf>
    <xf numFmtId="0" fontId="10" fillId="2" borderId="46" xfId="0" applyFont="1" applyFill="1" applyBorder="1" applyAlignment="1" applyProtection="1">
      <alignment horizontal="center" vertical="center" wrapText="1"/>
      <protection locked="0"/>
    </xf>
    <xf numFmtId="0" fontId="10" fillId="2" borderId="37" xfId="0" applyFont="1" applyFill="1" applyBorder="1" applyAlignment="1" applyProtection="1">
      <alignment horizontal="center" vertical="center" wrapText="1"/>
      <protection locked="0"/>
    </xf>
    <xf numFmtId="0" fontId="10" fillId="2" borderId="38" xfId="0" applyFont="1" applyFill="1" applyBorder="1" applyAlignment="1" applyProtection="1">
      <alignment horizontal="center" vertical="center" wrapText="1"/>
      <protection locked="0"/>
    </xf>
    <xf numFmtId="0" fontId="10" fillId="2" borderId="14" xfId="0" applyFont="1" applyFill="1" applyBorder="1" applyAlignment="1" applyProtection="1">
      <alignment horizontal="left" vertical="center" wrapText="1" indent="1"/>
    </xf>
    <xf numFmtId="0" fontId="10" fillId="2" borderId="15" xfId="0" applyFont="1" applyFill="1" applyBorder="1" applyAlignment="1" applyProtection="1">
      <alignment horizontal="left" vertical="center" wrapText="1" indent="1"/>
    </xf>
    <xf numFmtId="0" fontId="10" fillId="2" borderId="24" xfId="0" applyFont="1" applyFill="1" applyBorder="1" applyAlignment="1" applyProtection="1">
      <alignment horizontal="left" vertical="center" wrapText="1" indent="1"/>
    </xf>
    <xf numFmtId="0" fontId="10" fillId="2" borderId="25" xfId="0" applyFont="1" applyFill="1" applyBorder="1" applyAlignment="1" applyProtection="1">
      <alignment horizontal="left" vertical="center" wrapText="1" indent="1"/>
    </xf>
    <xf numFmtId="0" fontId="1" fillId="4" borderId="0" xfId="0" applyFont="1" applyFill="1" applyAlignment="1" applyProtection="1">
      <alignment horizontal="left" vertical="center" wrapText="1"/>
    </xf>
    <xf numFmtId="0" fontId="10" fillId="2" borderId="34" xfId="0" applyFont="1" applyFill="1" applyBorder="1" applyAlignment="1" applyProtection="1">
      <alignment horizontal="center" vertical="center" wrapText="1"/>
      <protection locked="0"/>
    </xf>
    <xf numFmtId="0" fontId="10" fillId="2" borderId="35" xfId="0" applyFont="1" applyFill="1" applyBorder="1" applyAlignment="1" applyProtection="1">
      <alignment horizontal="center" vertical="center" wrapText="1"/>
      <protection locked="0"/>
    </xf>
    <xf numFmtId="0" fontId="10" fillId="2" borderId="0" xfId="0" applyFont="1" applyFill="1" applyAlignment="1" applyProtection="1">
      <alignment horizontal="left" vertical="center" wrapText="1"/>
      <protection locked="0"/>
    </xf>
    <xf numFmtId="0" fontId="10" fillId="2" borderId="0" xfId="0" applyFont="1" applyFill="1" applyBorder="1" applyAlignment="1" applyProtection="1">
      <alignment horizontal="left" vertical="center" wrapText="1"/>
      <protection locked="0"/>
    </xf>
    <xf numFmtId="0" fontId="10" fillId="2" borderId="22" xfId="0" applyFont="1" applyFill="1" applyBorder="1" applyAlignment="1" applyProtection="1">
      <alignment horizontal="left" vertical="center" wrapText="1" indent="1"/>
    </xf>
    <xf numFmtId="0" fontId="10" fillId="2" borderId="2" xfId="0" applyFont="1" applyFill="1" applyBorder="1" applyAlignment="1" applyProtection="1">
      <alignment horizontal="left" vertical="center" wrapText="1" indent="1"/>
    </xf>
    <xf numFmtId="0" fontId="10" fillId="2" borderId="6" xfId="0" applyFont="1" applyFill="1" applyBorder="1" applyAlignment="1" applyProtection="1">
      <alignment horizontal="left" vertical="center" wrapText="1"/>
      <protection locked="0"/>
    </xf>
    <xf numFmtId="0" fontId="10" fillId="2" borderId="7" xfId="0" applyFont="1" applyFill="1" applyBorder="1" applyAlignment="1" applyProtection="1">
      <alignment horizontal="left" vertical="center" wrapText="1"/>
      <protection locked="0"/>
    </xf>
    <xf numFmtId="0" fontId="10" fillId="20" borderId="28" xfId="0" applyFont="1" applyFill="1" applyBorder="1" applyAlignment="1" applyProtection="1">
      <alignment horizontal="left" vertical="center" wrapText="1" indent="1"/>
    </xf>
    <xf numFmtId="0" fontId="10" fillId="20" borderId="12" xfId="0" applyFont="1" applyFill="1" applyBorder="1" applyAlignment="1" applyProtection="1">
      <alignment horizontal="left" vertical="center" wrapText="1" indent="1"/>
    </xf>
    <xf numFmtId="0" fontId="10" fillId="2" borderId="50" xfId="0" applyFont="1" applyFill="1" applyBorder="1" applyAlignment="1" applyProtection="1">
      <alignment horizontal="left" vertical="center" wrapText="1" indent="1"/>
    </xf>
    <xf numFmtId="0" fontId="10" fillId="2" borderId="51" xfId="0" applyFont="1" applyFill="1" applyBorder="1" applyAlignment="1" applyProtection="1">
      <alignment horizontal="left" vertical="center" wrapText="1" indent="1"/>
    </xf>
    <xf numFmtId="0" fontId="48" fillId="6" borderId="0" xfId="2" applyFont="1" applyFill="1" applyAlignment="1" applyProtection="1">
      <alignment horizontal="center" vertical="center" wrapText="1"/>
      <protection locked="0"/>
    </xf>
    <xf numFmtId="0" fontId="14" fillId="2" borderId="0" xfId="0" applyFont="1" applyFill="1" applyAlignment="1" applyProtection="1">
      <alignment horizontal="left" vertical="center" wrapText="1"/>
      <protection locked="0"/>
    </xf>
    <xf numFmtId="0" fontId="16" fillId="2" borderId="0" xfId="0" applyFont="1" applyFill="1" applyAlignment="1" applyProtection="1">
      <alignment horizontal="left" vertical="center" wrapText="1"/>
      <protection locked="0"/>
    </xf>
    <xf numFmtId="0" fontId="10" fillId="19" borderId="23" xfId="0" applyFont="1" applyFill="1" applyBorder="1" applyAlignment="1" applyProtection="1">
      <alignment horizontal="left" vertical="center" wrapText="1" indent="1"/>
    </xf>
    <xf numFmtId="0" fontId="10" fillId="19" borderId="5" xfId="0" applyFont="1" applyFill="1" applyBorder="1" applyAlignment="1" applyProtection="1">
      <alignment horizontal="left" vertical="center" wrapText="1" indent="1"/>
    </xf>
    <xf numFmtId="0" fontId="10" fillId="2" borderId="6" xfId="0" applyFont="1" applyFill="1" applyBorder="1" applyAlignment="1" applyProtection="1">
      <alignment horizontal="center" vertical="center" wrapText="1"/>
      <protection locked="0"/>
    </xf>
    <xf numFmtId="0" fontId="10" fillId="2" borderId="33" xfId="0" applyFont="1" applyFill="1" applyBorder="1" applyAlignment="1" applyProtection="1">
      <alignment horizontal="center" vertical="center" wrapText="1"/>
      <protection locked="0"/>
    </xf>
    <xf numFmtId="0" fontId="10" fillId="0" borderId="26" xfId="0" applyFont="1" applyFill="1" applyBorder="1" applyAlignment="1" applyProtection="1">
      <alignment horizontal="left" vertical="center" wrapText="1" indent="1"/>
    </xf>
    <xf numFmtId="0" fontId="10" fillId="0" borderId="27" xfId="0" applyFont="1" applyFill="1" applyBorder="1" applyAlignment="1" applyProtection="1">
      <alignment horizontal="left" vertical="center" wrapText="1" indent="1"/>
    </xf>
    <xf numFmtId="0" fontId="10" fillId="20" borderId="14" xfId="0" applyFont="1" applyFill="1" applyBorder="1" applyAlignment="1" applyProtection="1">
      <alignment horizontal="left" vertical="center" wrapText="1" indent="1"/>
    </xf>
    <xf numFmtId="0" fontId="10" fillId="20" borderId="15" xfId="0" applyFont="1" applyFill="1" applyBorder="1" applyAlignment="1" applyProtection="1">
      <alignment horizontal="left" vertical="center" wrapText="1" indent="1"/>
    </xf>
    <xf numFmtId="0" fontId="10" fillId="2" borderId="53" xfId="0" applyFont="1" applyFill="1" applyBorder="1" applyAlignment="1" applyProtection="1">
      <alignment horizontal="left" vertical="center" wrapText="1" indent="1"/>
    </xf>
    <xf numFmtId="0" fontId="10" fillId="2" borderId="1" xfId="0" applyFont="1" applyFill="1" applyBorder="1" applyAlignment="1" applyProtection="1">
      <alignment horizontal="left" vertical="center" wrapText="1" indent="1"/>
    </xf>
    <xf numFmtId="0" fontId="10" fillId="2" borderId="55" xfId="0" applyFont="1" applyFill="1" applyBorder="1" applyAlignment="1" applyProtection="1">
      <alignment horizontal="left" vertical="center" wrapText="1" indent="1"/>
    </xf>
    <xf numFmtId="0" fontId="10" fillId="2" borderId="0" xfId="0" applyFont="1" applyFill="1" applyBorder="1" applyAlignment="1" applyProtection="1">
      <alignment horizontal="left" vertical="center" wrapText="1" indent="1"/>
    </xf>
    <xf numFmtId="0" fontId="10" fillId="2" borderId="25" xfId="0" applyFont="1" applyFill="1" applyBorder="1" applyAlignment="1" applyProtection="1">
      <alignment horizontal="left" vertical="center" wrapText="1"/>
      <protection locked="0"/>
    </xf>
    <xf numFmtId="0" fontId="10" fillId="2" borderId="60" xfId="0" applyFont="1" applyFill="1" applyBorder="1" applyAlignment="1" applyProtection="1">
      <alignment horizontal="left" vertical="center" wrapText="1"/>
      <protection locked="0"/>
    </xf>
    <xf numFmtId="0" fontId="10" fillId="0" borderId="55" xfId="0" applyFont="1" applyFill="1" applyBorder="1" applyAlignment="1" applyProtection="1">
      <alignment horizontal="left" vertical="center" wrapText="1" indent="1"/>
    </xf>
    <xf numFmtId="0" fontId="10" fillId="0" borderId="0" xfId="0" applyFont="1" applyFill="1" applyBorder="1" applyAlignment="1" applyProtection="1">
      <alignment horizontal="left" vertical="center" wrapText="1" indent="1"/>
    </xf>
    <xf numFmtId="0" fontId="10" fillId="19" borderId="28" xfId="0" applyFont="1" applyFill="1" applyBorder="1" applyAlignment="1" applyProtection="1">
      <alignment horizontal="left" vertical="center" wrapText="1" indent="1"/>
    </xf>
    <xf numFmtId="0" fontId="10" fillId="19" borderId="12" xfId="0" applyFont="1" applyFill="1" applyBorder="1" applyAlignment="1" applyProtection="1">
      <alignment horizontal="left" vertical="center" wrapText="1" indent="1"/>
    </xf>
    <xf numFmtId="0" fontId="5" fillId="6" borderId="0" xfId="0" applyFont="1" applyFill="1" applyAlignment="1" applyProtection="1">
      <alignment horizontal="center"/>
    </xf>
    <xf numFmtId="0" fontId="10" fillId="19" borderId="26" xfId="0" applyFont="1" applyFill="1" applyBorder="1" applyAlignment="1" applyProtection="1">
      <alignment horizontal="left" vertical="center" wrapText="1" indent="1"/>
      <protection locked="0"/>
    </xf>
    <xf numFmtId="0" fontId="10" fillId="19" borderId="27" xfId="0" applyFont="1" applyFill="1" applyBorder="1" applyAlignment="1" applyProtection="1">
      <alignment horizontal="left" vertical="center" wrapText="1" indent="1"/>
      <protection locked="0"/>
    </xf>
    <xf numFmtId="0" fontId="10" fillId="2" borderId="26" xfId="0" applyFont="1" applyFill="1" applyBorder="1" applyAlignment="1" applyProtection="1">
      <alignment horizontal="left" vertical="center" wrapText="1" indent="1"/>
      <protection locked="0"/>
    </xf>
    <xf numFmtId="0" fontId="10" fillId="2" borderId="27" xfId="0" applyFont="1" applyFill="1" applyBorder="1" applyAlignment="1" applyProtection="1">
      <alignment horizontal="left" vertical="center" wrapText="1" indent="1"/>
      <protection locked="0"/>
    </xf>
    <xf numFmtId="0" fontId="10" fillId="19" borderId="10" xfId="0" applyFont="1" applyFill="1" applyBorder="1" applyAlignment="1" applyProtection="1">
      <alignment horizontal="left" vertical="center" wrapText="1" indent="1"/>
      <protection locked="0"/>
    </xf>
    <xf numFmtId="0" fontId="10" fillId="19" borderId="11" xfId="0" applyFont="1" applyFill="1" applyBorder="1" applyAlignment="1" applyProtection="1">
      <alignment horizontal="left" vertical="center" wrapText="1" indent="1"/>
      <protection locked="0"/>
    </xf>
    <xf numFmtId="0" fontId="10" fillId="2" borderId="23" xfId="0" applyFont="1" applyFill="1" applyBorder="1" applyAlignment="1" applyProtection="1">
      <alignment horizontal="left" vertical="center" wrapText="1" indent="1"/>
      <protection locked="0"/>
    </xf>
    <xf numFmtId="0" fontId="10" fillId="2" borderId="5" xfId="0" applyFont="1" applyFill="1" applyBorder="1" applyAlignment="1" applyProtection="1">
      <alignment horizontal="left" vertical="center" wrapText="1" indent="1"/>
      <protection locked="0"/>
    </xf>
    <xf numFmtId="0" fontId="10" fillId="2" borderId="0" xfId="0" applyFont="1" applyFill="1" applyBorder="1" applyAlignment="1" applyProtection="1">
      <alignment horizontal="left" vertical="center" wrapText="1"/>
    </xf>
    <xf numFmtId="0" fontId="10" fillId="2" borderId="0" xfId="0" applyFont="1" applyFill="1" applyAlignment="1" applyProtection="1">
      <alignment horizontal="left" vertical="center" wrapText="1"/>
    </xf>
    <xf numFmtId="0" fontId="10" fillId="2" borderId="14" xfId="0" applyFont="1" applyFill="1" applyBorder="1" applyAlignment="1" applyProtection="1">
      <alignment horizontal="left" vertical="center" wrapText="1" indent="1"/>
      <protection locked="0"/>
    </xf>
    <xf numFmtId="0" fontId="10" fillId="2" borderId="15" xfId="0" applyFont="1" applyFill="1" applyBorder="1" applyAlignment="1" applyProtection="1">
      <alignment horizontal="left" vertical="center" wrapText="1" indent="1"/>
      <protection locked="0"/>
    </xf>
    <xf numFmtId="0" fontId="10" fillId="2" borderId="24" xfId="0" applyFont="1" applyFill="1" applyBorder="1" applyAlignment="1" applyProtection="1">
      <alignment horizontal="left" vertical="center" wrapText="1" indent="1"/>
      <protection locked="0"/>
    </xf>
    <xf numFmtId="0" fontId="10" fillId="2" borderId="25" xfId="0" applyFont="1" applyFill="1" applyBorder="1" applyAlignment="1" applyProtection="1">
      <alignment horizontal="left" vertical="center" wrapText="1" indent="1"/>
      <protection locked="0"/>
    </xf>
    <xf numFmtId="0" fontId="10" fillId="2" borderId="22" xfId="0" applyFont="1" applyFill="1" applyBorder="1" applyAlignment="1" applyProtection="1">
      <alignment horizontal="left" vertical="center" wrapText="1" indent="1"/>
      <protection locked="0"/>
    </xf>
    <xf numFmtId="0" fontId="10" fillId="2" borderId="2" xfId="0" applyFont="1" applyFill="1" applyBorder="1" applyAlignment="1" applyProtection="1">
      <alignment horizontal="left" vertical="center" wrapText="1" indent="1"/>
      <protection locked="0"/>
    </xf>
    <xf numFmtId="0" fontId="10" fillId="2" borderId="28" xfId="0" applyFont="1" applyFill="1" applyBorder="1" applyAlignment="1" applyProtection="1">
      <alignment horizontal="left" vertical="center" wrapText="1" indent="1"/>
      <protection locked="0"/>
    </xf>
    <xf numFmtId="0" fontId="10" fillId="2" borderId="12" xfId="0" applyFont="1" applyFill="1" applyBorder="1" applyAlignment="1" applyProtection="1">
      <alignment horizontal="left" vertical="center" wrapText="1" indent="1"/>
      <protection locked="0"/>
    </xf>
    <xf numFmtId="0" fontId="10" fillId="19" borderId="28" xfId="0" applyFont="1" applyFill="1" applyBorder="1" applyAlignment="1" applyProtection="1">
      <alignment horizontal="left" vertical="center" wrapText="1" indent="1"/>
      <protection locked="0"/>
    </xf>
    <xf numFmtId="0" fontId="10" fillId="19" borderId="12" xfId="0" applyFont="1" applyFill="1" applyBorder="1" applyAlignment="1" applyProtection="1">
      <alignment horizontal="left" vertical="center" wrapText="1" indent="1"/>
      <protection locked="0"/>
    </xf>
    <xf numFmtId="0" fontId="10" fillId="0" borderId="12" xfId="0" applyFont="1" applyFill="1" applyBorder="1" applyAlignment="1" applyProtection="1">
      <alignment horizontal="left" vertical="center" wrapText="1"/>
      <protection locked="0"/>
    </xf>
    <xf numFmtId="0" fontId="10" fillId="0" borderId="13" xfId="0" applyFont="1" applyFill="1" applyBorder="1" applyAlignment="1" applyProtection="1">
      <alignment horizontal="left" vertical="center" wrapText="1"/>
      <protection locked="0"/>
    </xf>
    <xf numFmtId="0" fontId="47" fillId="2" borderId="0" xfId="0" applyFont="1" applyFill="1" applyAlignment="1" applyProtection="1">
      <alignment horizontal="left" vertical="center" wrapText="1"/>
      <protection locked="0"/>
    </xf>
    <xf numFmtId="0" fontId="10" fillId="0" borderId="26" xfId="0" applyFont="1" applyFill="1" applyBorder="1" applyAlignment="1" applyProtection="1">
      <alignment horizontal="left" vertical="center" wrapText="1" indent="1"/>
      <protection locked="0"/>
    </xf>
    <xf numFmtId="0" fontId="10" fillId="0" borderId="27" xfId="0" applyFont="1" applyFill="1" applyBorder="1" applyAlignment="1" applyProtection="1">
      <alignment horizontal="left" vertical="center" wrapText="1" indent="1"/>
      <protection locked="0"/>
    </xf>
    <xf numFmtId="0" fontId="10" fillId="2" borderId="10" xfId="0" applyFont="1" applyFill="1" applyBorder="1" applyAlignment="1" applyProtection="1">
      <alignment horizontal="left" vertical="center" wrapText="1" indent="1"/>
      <protection locked="0"/>
    </xf>
    <xf numFmtId="0" fontId="10" fillId="2" borderId="11" xfId="0" applyFont="1" applyFill="1" applyBorder="1" applyAlignment="1" applyProtection="1">
      <alignment horizontal="left" vertical="center" wrapText="1" indent="1"/>
      <protection locked="0"/>
    </xf>
    <xf numFmtId="0" fontId="10" fillId="19" borderId="23" xfId="0" applyFont="1" applyFill="1" applyBorder="1" applyAlignment="1" applyProtection="1">
      <alignment horizontal="left" vertical="center" wrapText="1" indent="1"/>
      <protection locked="0"/>
    </xf>
    <xf numFmtId="0" fontId="10" fillId="19" borderId="5" xfId="0" applyFont="1" applyFill="1" applyBorder="1" applyAlignment="1" applyProtection="1">
      <alignment horizontal="left" vertical="center" wrapText="1" indent="1"/>
      <protection locked="0"/>
    </xf>
    <xf numFmtId="0" fontId="10" fillId="0" borderId="27" xfId="0" applyFont="1" applyFill="1" applyBorder="1" applyAlignment="1" applyProtection="1">
      <alignment horizontal="left" vertical="center" wrapText="1"/>
      <protection locked="0"/>
    </xf>
    <xf numFmtId="0" fontId="10" fillId="0" borderId="52" xfId="0" applyFont="1" applyFill="1" applyBorder="1" applyAlignment="1" applyProtection="1">
      <alignment horizontal="left" vertical="center" wrapText="1"/>
      <protection locked="0"/>
    </xf>
    <xf numFmtId="0" fontId="10" fillId="20" borderId="28" xfId="0" applyFont="1" applyFill="1" applyBorder="1" applyAlignment="1" applyProtection="1">
      <alignment horizontal="left" vertical="center" wrapText="1" indent="1"/>
      <protection locked="0"/>
    </xf>
    <xf numFmtId="0" fontId="10" fillId="20" borderId="12" xfId="0" applyFont="1" applyFill="1" applyBorder="1" applyAlignment="1" applyProtection="1">
      <alignment horizontal="left" vertical="center" wrapText="1" indent="1"/>
      <protection locked="0"/>
    </xf>
    <xf numFmtId="0" fontId="10" fillId="2" borderId="62" xfId="0" applyFont="1" applyFill="1" applyBorder="1" applyAlignment="1" applyProtection="1">
      <alignment horizontal="left" vertical="center" wrapText="1"/>
      <protection locked="0"/>
    </xf>
    <xf numFmtId="0" fontId="11" fillId="3" borderId="58" xfId="0" applyFont="1" applyFill="1" applyBorder="1" applyAlignment="1" applyProtection="1">
      <alignment horizontal="center" vertical="center"/>
      <protection locked="0"/>
    </xf>
    <xf numFmtId="0" fontId="11" fillId="3" borderId="59" xfId="0" applyFont="1" applyFill="1" applyBorder="1" applyAlignment="1" applyProtection="1">
      <alignment horizontal="center" vertical="center"/>
      <protection locked="0"/>
    </xf>
    <xf numFmtId="0" fontId="10" fillId="19" borderId="24" xfId="0" applyFont="1" applyFill="1" applyBorder="1" applyAlignment="1" applyProtection="1">
      <alignment horizontal="left" vertical="center" wrapText="1" indent="1"/>
      <protection locked="0"/>
    </xf>
    <xf numFmtId="0" fontId="10" fillId="19" borderId="25" xfId="0" applyFont="1" applyFill="1" applyBorder="1" applyAlignment="1" applyProtection="1">
      <alignment horizontal="left" vertical="center" wrapText="1" indent="1"/>
      <protection locked="0"/>
    </xf>
    <xf numFmtId="0" fontId="10" fillId="2" borderId="63" xfId="0" applyFont="1" applyFill="1" applyBorder="1" applyAlignment="1" applyProtection="1">
      <alignment horizontal="left" vertical="center" wrapText="1"/>
      <protection locked="0"/>
    </xf>
    <xf numFmtId="0" fontId="10" fillId="20" borderId="26" xfId="0" applyFont="1" applyFill="1" applyBorder="1" applyAlignment="1" applyProtection="1">
      <alignment horizontal="left" vertical="center" wrapText="1" indent="1"/>
      <protection locked="0"/>
    </xf>
    <xf numFmtId="0" fontId="10" fillId="20" borderId="27" xfId="0" applyFont="1" applyFill="1" applyBorder="1" applyAlignment="1" applyProtection="1">
      <alignment horizontal="left" vertical="center" wrapText="1" indent="1"/>
      <protection locked="0"/>
    </xf>
    <xf numFmtId="0" fontId="10" fillId="2" borderId="55" xfId="0" applyFont="1" applyFill="1" applyBorder="1" applyAlignment="1" applyProtection="1">
      <alignment horizontal="left" vertical="center" wrapText="1" indent="1"/>
      <protection locked="0"/>
    </xf>
    <xf numFmtId="0" fontId="10" fillId="2" borderId="0" xfId="0" applyFont="1" applyFill="1" applyBorder="1" applyAlignment="1" applyProtection="1">
      <alignment horizontal="left" vertical="center" wrapText="1" indent="1"/>
      <protection locked="0"/>
    </xf>
    <xf numFmtId="0" fontId="10" fillId="19" borderId="55" xfId="0" applyFont="1" applyFill="1" applyBorder="1" applyAlignment="1" applyProtection="1">
      <alignment horizontal="left" vertical="center" wrapText="1" indent="1"/>
      <protection locked="0"/>
    </xf>
    <xf numFmtId="0" fontId="10" fillId="19" borderId="0" xfId="0" applyFont="1" applyFill="1" applyBorder="1" applyAlignment="1" applyProtection="1">
      <alignment horizontal="left" vertical="center" wrapText="1" indent="1"/>
      <protection locked="0"/>
    </xf>
    <xf numFmtId="0" fontId="10" fillId="2" borderId="12" xfId="0" applyFont="1" applyFill="1" applyBorder="1" applyAlignment="1" applyProtection="1">
      <alignment horizontal="center" vertical="center" wrapText="1"/>
      <protection locked="0"/>
    </xf>
    <xf numFmtId="0" fontId="10" fillId="2" borderId="39" xfId="0" applyFont="1" applyFill="1" applyBorder="1" applyAlignment="1" applyProtection="1">
      <alignment horizontal="center" vertical="center" wrapText="1"/>
      <protection locked="0"/>
    </xf>
    <xf numFmtId="0" fontId="10" fillId="20" borderId="10" xfId="0" applyFont="1" applyFill="1" applyBorder="1" applyAlignment="1" applyProtection="1">
      <alignment horizontal="left" vertical="center" wrapText="1" indent="1"/>
      <protection locked="0"/>
    </xf>
    <xf numFmtId="0" fontId="10" fillId="20" borderId="11" xfId="0" applyFont="1" applyFill="1" applyBorder="1" applyAlignment="1" applyProtection="1">
      <alignment horizontal="left" vertical="center" wrapText="1" indent="1"/>
      <protection locked="0"/>
    </xf>
    <xf numFmtId="0" fontId="10" fillId="2" borderId="11" xfId="0" applyFont="1" applyFill="1" applyBorder="1" applyAlignment="1" applyProtection="1">
      <alignment horizontal="center" vertical="center" wrapText="1"/>
      <protection locked="0"/>
    </xf>
    <xf numFmtId="0" fontId="10" fillId="2" borderId="54" xfId="0" applyFont="1" applyFill="1" applyBorder="1" applyAlignment="1" applyProtection="1">
      <alignment horizontal="center" vertical="center" wrapText="1"/>
      <protection locked="0"/>
    </xf>
    <xf numFmtId="0" fontId="10" fillId="2" borderId="1" xfId="0" applyFont="1" applyFill="1" applyBorder="1" applyAlignment="1" applyProtection="1">
      <alignment horizontal="left" vertical="center" wrapText="1"/>
      <protection locked="0"/>
    </xf>
    <xf numFmtId="0" fontId="10" fillId="2" borderId="56" xfId="0" applyFont="1" applyFill="1" applyBorder="1" applyAlignment="1" applyProtection="1">
      <alignment horizontal="left" vertical="center" wrapText="1"/>
      <protection locked="0"/>
    </xf>
    <xf numFmtId="0" fontId="10" fillId="2" borderId="53" xfId="0" applyFont="1" applyFill="1" applyBorder="1" applyAlignment="1" applyProtection="1">
      <alignment horizontal="left" vertical="center" wrapText="1" indent="1"/>
      <protection locked="0"/>
    </xf>
    <xf numFmtId="0" fontId="10" fillId="2" borderId="1" xfId="0" applyFont="1" applyFill="1" applyBorder="1" applyAlignment="1" applyProtection="1">
      <alignment horizontal="left" vertical="center" wrapText="1" indent="1"/>
      <protection locked="0"/>
    </xf>
    <xf numFmtId="0" fontId="10" fillId="2" borderId="0" xfId="0" applyFont="1" applyFill="1" applyBorder="1" applyAlignment="1" applyProtection="1">
      <alignment horizontal="center" vertical="center" wrapText="1"/>
      <protection locked="0"/>
    </xf>
    <xf numFmtId="0" fontId="10" fillId="2" borderId="61" xfId="0" applyFont="1" applyFill="1" applyBorder="1" applyAlignment="1" applyProtection="1">
      <alignment horizontal="center" vertical="center" wrapText="1"/>
      <protection locked="0"/>
    </xf>
    <xf numFmtId="0" fontId="31" fillId="2" borderId="0" xfId="0" applyFont="1" applyFill="1" applyAlignment="1">
      <alignment horizontal="left" vertical="center" wrapText="1"/>
    </xf>
  </cellXfs>
  <cellStyles count="3">
    <cellStyle name="Hyperlink" xfId="2" builtinId="8"/>
    <cellStyle name="Normal" xfId="0" builtinId="0"/>
    <cellStyle name="Normal 28" xfId="1"/>
  </cellStyles>
  <dxfs count="28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4" tint="0.79998168889431442"/>
      </font>
    </dxf>
    <dxf>
      <font>
        <color theme="9" tint="0.79998168889431442"/>
      </font>
    </dxf>
    <dxf>
      <font>
        <color rgb="FFFF0000"/>
      </font>
    </dxf>
    <dxf>
      <font>
        <color rgb="FFFF000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4" tint="0.79998168889431442"/>
      </font>
    </dxf>
    <dxf>
      <font>
        <color theme="9" tint="0.79998168889431442"/>
      </font>
    </dxf>
    <dxf>
      <font>
        <color theme="0"/>
      </font>
    </dxf>
    <dxf>
      <font>
        <color theme="0"/>
      </font>
    </dxf>
    <dxf>
      <font>
        <color rgb="FFFF0000"/>
      </font>
    </dxf>
    <dxf>
      <font>
        <color rgb="FFFF000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4" tint="0.79998168889431442"/>
      </font>
    </dxf>
    <dxf>
      <font>
        <color theme="9" tint="0.79998168889431442"/>
      </font>
    </dxf>
    <dxf>
      <font>
        <color theme="0"/>
      </font>
    </dxf>
    <dxf>
      <font>
        <color theme="0"/>
      </font>
    </dxf>
    <dxf>
      <font>
        <color theme="4" tint="0.79998168889431442"/>
      </font>
    </dxf>
    <dxf>
      <font>
        <color theme="0"/>
      </font>
    </dxf>
    <dxf>
      <font>
        <color theme="0"/>
      </font>
    </dxf>
    <dxf>
      <font>
        <color theme="4" tint="0.79998168889431442"/>
      </font>
    </dxf>
    <dxf>
      <font>
        <color theme="0"/>
      </font>
    </dxf>
    <dxf>
      <font>
        <color theme="0"/>
      </font>
    </dxf>
    <dxf>
      <font>
        <color theme="9" tint="0.79998168889431442"/>
      </font>
    </dxf>
    <dxf>
      <font>
        <color theme="0"/>
      </font>
    </dxf>
    <dxf>
      <font>
        <color theme="0"/>
      </font>
    </dxf>
    <dxf>
      <font>
        <color theme="0"/>
      </font>
    </dxf>
    <dxf>
      <font>
        <color theme="0"/>
      </font>
    </dxf>
    <dxf>
      <font>
        <color theme="9" tint="0.79998168889431442"/>
      </font>
    </dxf>
    <dxf>
      <font>
        <color theme="4" tint="0.79998168889431442"/>
      </font>
    </dxf>
    <dxf>
      <font>
        <color theme="9" tint="0.79998168889431442"/>
      </font>
    </dxf>
    <dxf>
      <font>
        <color theme="0"/>
      </font>
    </dxf>
    <dxf>
      <font>
        <color theme="0"/>
      </font>
    </dxf>
    <dxf>
      <font>
        <color theme="0"/>
      </font>
    </dxf>
    <dxf>
      <font>
        <color theme="0"/>
      </font>
    </dxf>
    <dxf>
      <font>
        <color theme="4" tint="0.79998168889431442"/>
      </font>
    </dxf>
    <dxf>
      <font>
        <color theme="0"/>
      </font>
    </dxf>
    <dxf>
      <font>
        <color theme="0"/>
      </font>
    </dxf>
    <dxf>
      <font>
        <color theme="9" tint="0.79998168889431442"/>
      </font>
    </dxf>
    <dxf>
      <font>
        <color theme="0"/>
      </font>
    </dxf>
    <dxf>
      <font>
        <color theme="0"/>
      </font>
    </dxf>
    <dxf>
      <font>
        <color theme="0"/>
      </font>
    </dxf>
    <dxf>
      <font>
        <color theme="0"/>
      </font>
    </dxf>
    <dxf>
      <font>
        <color theme="9" tint="0.79998168889431442"/>
      </font>
    </dxf>
    <dxf>
      <font>
        <color theme="0"/>
      </font>
    </dxf>
    <dxf>
      <font>
        <color theme="0"/>
      </font>
    </dxf>
    <dxf>
      <font>
        <color theme="0"/>
      </font>
    </dxf>
    <dxf>
      <font>
        <color theme="0"/>
      </font>
    </dxf>
    <dxf>
      <font>
        <color theme="9" tint="0.79998168889431442"/>
      </font>
    </dxf>
    <dxf>
      <font>
        <color theme="0"/>
      </font>
    </dxf>
    <dxf>
      <font>
        <color theme="0"/>
      </font>
    </dxf>
    <dxf>
      <font>
        <color theme="0"/>
      </font>
    </dxf>
    <dxf>
      <font>
        <color theme="0"/>
      </font>
    </dxf>
    <dxf>
      <font>
        <color theme="4" tint="0.79998168889431442"/>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strike val="0"/>
        <color theme="9" tint="0.79998168889431442"/>
      </font>
    </dxf>
    <dxf>
      <font>
        <color theme="9" tint="0.79998168889431442"/>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4" tint="0.79998168889431442"/>
      </font>
    </dxf>
    <dxf>
      <font>
        <color theme="9" tint="0.79998168889431442"/>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theme="9" tint="0.79998168889431442"/>
        </patternFill>
      </fill>
    </dxf>
    <dxf>
      <fill>
        <patternFill>
          <bgColor theme="9" tint="0.79998168889431442"/>
        </patternFill>
      </fill>
    </dxf>
    <dxf>
      <fill>
        <patternFill>
          <bgColor theme="5" tint="0.79998168889431442"/>
        </patternFill>
      </fill>
    </dxf>
    <dxf>
      <fill>
        <patternFill>
          <bgColor theme="5" tint="0.79998168889431442"/>
        </patternFill>
      </fill>
    </dxf>
    <dxf>
      <fill>
        <patternFill>
          <bgColor rgb="FFCC99FF"/>
        </patternFill>
      </fill>
    </dxf>
    <dxf>
      <fill>
        <patternFill>
          <bgColor rgb="FFCC99FF"/>
        </patternFill>
      </fill>
    </dxf>
    <dxf>
      <fill>
        <patternFill>
          <bgColor theme="4" tint="0.79998168889431442"/>
        </patternFill>
      </fill>
    </dxf>
    <dxf>
      <fill>
        <patternFill>
          <bgColor theme="4" tint="0.79998168889431442"/>
        </patternFill>
      </fill>
    </dxf>
    <dxf>
      <font>
        <color theme="0"/>
      </font>
    </dxf>
    <dxf>
      <font>
        <color theme="4" tint="0.79998168889431442"/>
      </font>
    </dxf>
    <dxf>
      <font>
        <strike val="0"/>
        <color theme="9" tint="0.79998168889431442"/>
      </font>
    </dxf>
    <dxf>
      <font>
        <color theme="9" tint="0.79998168889431442"/>
      </font>
    </dxf>
    <dxf>
      <font>
        <color theme="0"/>
      </font>
    </dxf>
    <dxf>
      <font>
        <color theme="0"/>
      </font>
    </dxf>
    <dxf>
      <font>
        <color theme="0"/>
      </font>
    </dxf>
    <dxf>
      <font>
        <color theme="0"/>
      </font>
    </dxf>
    <dxf>
      <font>
        <color rgb="FFFF0000"/>
      </font>
    </dxf>
    <dxf>
      <font>
        <color rgb="FFFF000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9" tint="0.79998168889431442"/>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theme="9" tint="0.79998168889431442"/>
        </patternFill>
      </fill>
    </dxf>
    <dxf>
      <fill>
        <patternFill>
          <bgColor theme="9" tint="0.79998168889431442"/>
        </patternFill>
      </fill>
    </dxf>
    <dxf>
      <fill>
        <patternFill>
          <bgColor theme="5" tint="0.79998168889431442"/>
        </patternFill>
      </fill>
    </dxf>
    <dxf>
      <fill>
        <patternFill>
          <bgColor theme="5" tint="0.79998168889431442"/>
        </patternFill>
      </fill>
    </dxf>
    <dxf>
      <fill>
        <patternFill>
          <bgColor rgb="FFCC99FF"/>
        </patternFill>
      </fill>
    </dxf>
    <dxf>
      <fill>
        <patternFill>
          <bgColor rgb="FFCC99FF"/>
        </patternFill>
      </fill>
    </dxf>
    <dxf>
      <fill>
        <patternFill>
          <bgColor theme="4" tint="0.79998168889431442"/>
        </patternFill>
      </fill>
    </dxf>
    <dxf>
      <fill>
        <patternFill>
          <bgColor theme="4" tint="0.79998168889431442"/>
        </patternFill>
      </fill>
    </dxf>
    <dxf>
      <font>
        <color theme="4" tint="0.79998168889431442"/>
      </font>
    </dxf>
    <dxf>
      <font>
        <color theme="9" tint="0.79998168889431442"/>
      </font>
    </dxf>
    <dxf>
      <font>
        <color rgb="FFFF0000"/>
      </font>
    </dxf>
    <dxf>
      <font>
        <color rgb="FFFF000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s>
  <tableStyles count="0" defaultTableStyle="TableStyleMedium2" defaultPivotStyle="PivotStyleLight16"/>
  <colors>
    <mruColors>
      <color rgb="FF999999"/>
      <color rgb="FFFFCCFF"/>
      <color rgb="FFCC99FF"/>
      <color rgb="FFFFE1FF"/>
      <color rgb="FFDFC9EF"/>
      <color rgb="FFD5B8EA"/>
      <color rgb="FFB3E7FF"/>
      <color rgb="FFFFCC99"/>
      <color rgb="FFB3FFFF"/>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285750</xdr:colOff>
      <xdr:row>0</xdr:row>
      <xdr:rowOff>76201</xdr:rowOff>
    </xdr:from>
    <xdr:to>
      <xdr:col>10</xdr:col>
      <xdr:colOff>343765</xdr:colOff>
      <xdr:row>0</xdr:row>
      <xdr:rowOff>376107</xdr:rowOff>
    </xdr:to>
    <xdr:pic>
      <xdr:nvPicPr>
        <xdr:cNvPr id="2" name="Picture 1" title="Curtin University log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543425" y="76201"/>
          <a:ext cx="1639165" cy="2999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85725</xdr:colOff>
      <xdr:row>4</xdr:row>
      <xdr:rowOff>9524</xdr:rowOff>
    </xdr:from>
    <xdr:to>
      <xdr:col>22</xdr:col>
      <xdr:colOff>114300</xdr:colOff>
      <xdr:row>20</xdr:row>
      <xdr:rowOff>47625</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6572250" y="1200149"/>
          <a:ext cx="6791325" cy="34671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AU" sz="1000" b="1">
              <a:latin typeface="Segoe UI" panose="020B0502040204020203" pitchFamily="34" charset="0"/>
              <a:ea typeface="Segoe UI" panose="020B0502040204020203" pitchFamily="34" charset="0"/>
              <a:cs typeface="Segoe UI" panose="020B0502040204020203" pitchFamily="34" charset="0"/>
            </a:rPr>
            <a:t>Enrolment Guidelines</a:t>
          </a:r>
          <a:endParaRPr lang="en-AU" sz="1000">
            <a:effectLst/>
            <a:latin typeface="Segoe UI" panose="020B0502040204020203" pitchFamily="34" charset="0"/>
            <a:cs typeface="Segoe UI" panose="020B0502040204020203" pitchFamily="34" charset="0"/>
          </a:endParaRPr>
        </a:p>
        <a:p>
          <a:r>
            <a:rPr lang="en-AU" sz="1000">
              <a:solidFill>
                <a:schemeClr val="dk1"/>
              </a:solidFill>
              <a:effectLst/>
              <a:latin typeface="Segoe UI" panose="020B0502040204020203" pitchFamily="34" charset="0"/>
              <a:ea typeface="+mn-ea"/>
              <a:cs typeface="Segoe UI" panose="020B0502040204020203" pitchFamily="34" charset="0"/>
            </a:rPr>
            <a:t>Please use this Enrolment Planner to determine the order of study for full-time progression.  Please note that units</a:t>
          </a:r>
          <a:r>
            <a:rPr lang="en-AU" sz="1000" baseline="0">
              <a:solidFill>
                <a:schemeClr val="dk1"/>
              </a:solidFill>
              <a:effectLst/>
              <a:latin typeface="Segoe UI" panose="020B0502040204020203" pitchFamily="34" charset="0"/>
              <a:ea typeface="+mn-ea"/>
              <a:cs typeface="Segoe UI" panose="020B0502040204020203" pitchFamily="34" charset="0"/>
            </a:rPr>
            <a:t> </a:t>
          </a:r>
          <a:r>
            <a:rPr lang="en-AU" sz="1000">
              <a:solidFill>
                <a:schemeClr val="dk1"/>
              </a:solidFill>
              <a:effectLst/>
              <a:latin typeface="Segoe UI" panose="020B0502040204020203" pitchFamily="34" charset="0"/>
              <a:ea typeface="+mn-ea"/>
              <a:cs typeface="Segoe UI" panose="020B0502040204020203" pitchFamily="34" charset="0"/>
            </a:rPr>
            <a:t>are not available every semester, so it is important to review your enrolments to ensure they are correct. </a:t>
          </a:r>
          <a:endParaRPr lang="en-AU" sz="1000">
            <a:effectLst/>
            <a:latin typeface="Segoe UI" panose="020B0502040204020203" pitchFamily="34" charset="0"/>
            <a:cs typeface="Segoe UI" panose="020B0502040204020203" pitchFamily="34" charset="0"/>
          </a:endParaRPr>
        </a:p>
        <a:p>
          <a:r>
            <a:rPr lang="en-AU" sz="1000" b="0" i="0">
              <a:solidFill>
                <a:schemeClr val="dk1"/>
              </a:solidFill>
              <a:effectLst/>
              <a:latin typeface="Segoe UI" panose="020B0502040204020203" pitchFamily="34" charset="0"/>
              <a:ea typeface="+mn-ea"/>
              <a:cs typeface="Segoe UI" panose="020B0502040204020203" pitchFamily="34" charset="0"/>
            </a:rPr>
            <a:t>The</a:t>
          </a:r>
          <a:r>
            <a:rPr lang="en-AU" sz="1000" b="0" i="0" baseline="0">
              <a:solidFill>
                <a:schemeClr val="dk1"/>
              </a:solidFill>
              <a:effectLst/>
              <a:latin typeface="Segoe UI" panose="020B0502040204020203" pitchFamily="34" charset="0"/>
              <a:ea typeface="+mn-ea"/>
              <a:cs typeface="Segoe UI" panose="020B0502040204020203" pitchFamily="34" charset="0"/>
            </a:rPr>
            <a:t> standard f</a:t>
          </a:r>
          <a:r>
            <a:rPr lang="en-AU" sz="1000" b="0" i="0">
              <a:solidFill>
                <a:schemeClr val="dk1"/>
              </a:solidFill>
              <a:effectLst/>
              <a:latin typeface="Segoe UI" panose="020B0502040204020203" pitchFamily="34" charset="0"/>
              <a:ea typeface="+mn-ea"/>
              <a:cs typeface="Segoe UI" panose="020B0502040204020203" pitchFamily="34" charset="0"/>
            </a:rPr>
            <a:t>ull-time</a:t>
          </a:r>
          <a:r>
            <a:rPr lang="en-AU" sz="1000" b="0" i="0" baseline="0">
              <a:solidFill>
                <a:schemeClr val="dk1"/>
              </a:solidFill>
              <a:effectLst/>
              <a:latin typeface="Segoe UI" panose="020B0502040204020203" pitchFamily="34" charset="0"/>
              <a:ea typeface="+mn-ea"/>
              <a:cs typeface="Segoe UI" panose="020B0502040204020203" pitchFamily="34" charset="0"/>
            </a:rPr>
            <a:t> study load is four units per semester. </a:t>
          </a:r>
          <a:endParaRPr lang="en-AU" sz="1000">
            <a:solidFill>
              <a:schemeClr val="dk1"/>
            </a:solidFill>
            <a:effectLst/>
            <a:latin typeface="Segoe UI" panose="020B0502040204020203" pitchFamily="34" charset="0"/>
            <a:ea typeface="+mn-ea"/>
            <a:cs typeface="Segoe UI" panose="020B0502040204020203" pitchFamily="34" charset="0"/>
          </a:endParaRPr>
        </a:p>
        <a:p>
          <a:endParaRPr lang="en-AU" sz="1000">
            <a:solidFill>
              <a:schemeClr val="dk1"/>
            </a:solidFill>
            <a:effectLst/>
            <a:latin typeface="Segoe UI" panose="020B0502040204020203" pitchFamily="34" charset="0"/>
            <a:ea typeface="+mn-ea"/>
            <a:cs typeface="Segoe UI" panose="020B0502040204020203" pitchFamily="34" charset="0"/>
          </a:endParaRPr>
        </a:p>
        <a:p>
          <a:r>
            <a:rPr lang="en-AU" sz="1000" b="1">
              <a:solidFill>
                <a:schemeClr val="dk1"/>
              </a:solidFill>
              <a:effectLst/>
              <a:latin typeface="Segoe UI" panose="020B0502040204020203" pitchFamily="34" charset="0"/>
              <a:ea typeface="+mn-ea"/>
              <a:cs typeface="Segoe UI" panose="020B0502040204020203" pitchFamily="34" charset="0"/>
            </a:rPr>
            <a:t>Requests</a:t>
          </a:r>
          <a:r>
            <a:rPr lang="en-AU" sz="1000" b="1" baseline="0">
              <a:solidFill>
                <a:schemeClr val="dk1"/>
              </a:solidFill>
              <a:effectLst/>
              <a:latin typeface="Segoe UI" panose="020B0502040204020203" pitchFamily="34" charset="0"/>
              <a:ea typeface="+mn-ea"/>
              <a:cs typeface="Segoe UI" panose="020B0502040204020203" pitchFamily="34" charset="0"/>
            </a:rPr>
            <a:t> to change Major/Second specialisation.</a:t>
          </a:r>
        </a:p>
        <a:p>
          <a:r>
            <a:rPr lang="en-AU" sz="1000" b="0" baseline="0">
              <a:solidFill>
                <a:schemeClr val="dk1"/>
              </a:solidFill>
              <a:effectLst/>
              <a:latin typeface="Segoe UI" panose="020B0502040204020203" pitchFamily="34" charset="0"/>
              <a:ea typeface="+mn-ea"/>
              <a:cs typeface="Segoe UI" panose="020B0502040204020203" pitchFamily="34" charset="0"/>
            </a:rPr>
            <a:t>All requests to change Second Specialisation must go through the Course Coordinator.</a:t>
          </a:r>
        </a:p>
        <a:p>
          <a:r>
            <a:rPr lang="en-AU" sz="1000" b="0">
              <a:latin typeface="Segoe UI" panose="020B0502040204020203" pitchFamily="34" charset="0"/>
              <a:cs typeface="Segoe UI" panose="020B0502040204020203" pitchFamily="34" charset="0"/>
            </a:rPr>
            <a:t>If you wish to change Major you must re-apply for the course.</a:t>
          </a:r>
        </a:p>
        <a:p>
          <a:endParaRPr lang="en-AU" sz="1000" b="0">
            <a:latin typeface="Segoe UI" panose="020B0502040204020203" pitchFamily="34" charset="0"/>
            <a:cs typeface="Segoe UI" panose="020B0502040204020203" pitchFamily="34" charset="0"/>
          </a:endParaRPr>
        </a:p>
        <a:p>
          <a:r>
            <a:rPr lang="en-AU" sz="1000" b="1">
              <a:latin typeface="Segoe UI" panose="020B0502040204020203" pitchFamily="34" charset="0"/>
              <a:cs typeface="Segoe UI" panose="020B0502040204020203" pitchFamily="34" charset="0"/>
            </a:rPr>
            <a:t>Placements</a:t>
          </a:r>
        </a:p>
        <a:p>
          <a:r>
            <a:rPr lang="en-AU" sz="1000" baseline="0">
              <a:solidFill>
                <a:schemeClr val="dk1"/>
              </a:solidFill>
              <a:effectLst/>
              <a:latin typeface="Segoe UI" panose="020B0502040204020203" pitchFamily="34" charset="0"/>
              <a:ea typeface="+mn-ea"/>
              <a:cs typeface="Segoe UI" panose="020B0502040204020203" pitchFamily="34" charset="0"/>
            </a:rPr>
            <a:t>Please note that there are specific requirements for undertaking each professional experience placement. Please refer to the placement FAQs for more information:</a:t>
          </a:r>
          <a:r>
            <a:rPr lang="en-AU" sz="1000" b="1">
              <a:solidFill>
                <a:schemeClr val="dk1"/>
              </a:solidFill>
              <a:effectLst/>
              <a:latin typeface="Segoe UI" panose="020B0502040204020203" pitchFamily="34" charset="0"/>
              <a:ea typeface="+mn-ea"/>
              <a:cs typeface="Segoe UI" panose="020B0502040204020203" pitchFamily="34" charset="0"/>
            </a:rPr>
            <a:t> </a:t>
          </a:r>
          <a:r>
            <a:rPr lang="en-AU" sz="1000" b="1">
              <a:solidFill>
                <a:srgbClr val="0070C0"/>
              </a:solidFill>
              <a:effectLst/>
              <a:latin typeface="Segoe UI" panose="020B0502040204020203" pitchFamily="34" charset="0"/>
              <a:ea typeface="+mn-ea"/>
              <a:cs typeface="Segoe UI" panose="020B0502040204020203" pitchFamily="34" charset="0"/>
            </a:rPr>
            <a:t>https://humanities.curtin.edu.au/industry/industry-partnerships/professional-experience/</a:t>
          </a:r>
          <a:endParaRPr lang="en-AU" sz="1000">
            <a:solidFill>
              <a:srgbClr val="0070C0"/>
            </a:solidFill>
            <a:effectLst/>
            <a:latin typeface="Segoe UI" panose="020B0502040204020203" pitchFamily="34" charset="0"/>
            <a:cs typeface="Segoe UI" panose="020B0502040204020203" pitchFamily="34" charset="0"/>
          </a:endParaRPr>
        </a:p>
        <a:p>
          <a:endParaRPr lang="en-AU" sz="1000" b="0">
            <a:latin typeface="Segoe UI" panose="020B0502040204020203" pitchFamily="34" charset="0"/>
            <a:cs typeface="Segoe UI" panose="020B0502040204020203" pitchFamily="34" charset="0"/>
          </a:endParaRPr>
        </a:p>
        <a:p>
          <a:r>
            <a:rPr lang="en-AU" sz="1000" b="1">
              <a:latin typeface="Segoe UI" panose="020B0502040204020203" pitchFamily="34" charset="0"/>
              <a:cs typeface="Segoe UI" panose="020B0502040204020203" pitchFamily="34" charset="0"/>
            </a:rPr>
            <a:t>Physics Major and Health</a:t>
          </a:r>
          <a:r>
            <a:rPr lang="en-AU" sz="1000" b="1" baseline="0">
              <a:latin typeface="Segoe UI" panose="020B0502040204020203" pitchFamily="34" charset="0"/>
              <a:cs typeface="Segoe UI" panose="020B0502040204020203" pitchFamily="34" charset="0"/>
            </a:rPr>
            <a:t> and Physical Education Major:</a:t>
          </a:r>
        </a:p>
        <a:p>
          <a:r>
            <a:rPr lang="en-AU" sz="1000" b="0" baseline="0">
              <a:latin typeface="Segoe UI" panose="020B0502040204020203" pitchFamily="34" charset="0"/>
              <a:cs typeface="Segoe UI" panose="020B0502040204020203" pitchFamily="34" charset="0"/>
            </a:rPr>
            <a:t>Please use the tabs below for these respective Majors.</a:t>
          </a:r>
          <a:endParaRPr lang="en-AU" sz="1000" b="0">
            <a:latin typeface="Segoe UI" panose="020B0502040204020203" pitchFamily="34" charset="0"/>
            <a:cs typeface="Segoe UI" panose="020B0502040204020203"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285750</xdr:colOff>
      <xdr:row>0</xdr:row>
      <xdr:rowOff>76201</xdr:rowOff>
    </xdr:from>
    <xdr:to>
      <xdr:col>10</xdr:col>
      <xdr:colOff>343765</xdr:colOff>
      <xdr:row>0</xdr:row>
      <xdr:rowOff>376107</xdr:rowOff>
    </xdr:to>
    <xdr:pic>
      <xdr:nvPicPr>
        <xdr:cNvPr id="2" name="Picture 1" title="Curtin University logo">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543425" y="76201"/>
          <a:ext cx="1639165" cy="2999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76200</xdr:colOff>
      <xdr:row>4</xdr:row>
      <xdr:rowOff>9525</xdr:rowOff>
    </xdr:from>
    <xdr:to>
      <xdr:col>22</xdr:col>
      <xdr:colOff>104775</xdr:colOff>
      <xdr:row>20</xdr:row>
      <xdr:rowOff>47626</xdr:rowOff>
    </xdr:to>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6562725" y="1200150"/>
          <a:ext cx="6791325" cy="34671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AU" sz="1000" b="1">
              <a:latin typeface="Segoe UI" panose="020B0502040204020203" pitchFamily="34" charset="0"/>
              <a:ea typeface="Segoe UI" panose="020B0502040204020203" pitchFamily="34" charset="0"/>
              <a:cs typeface="Segoe UI" panose="020B0502040204020203" pitchFamily="34" charset="0"/>
            </a:rPr>
            <a:t>Enrolment Guidelines</a:t>
          </a:r>
          <a:endParaRPr lang="en-AU" sz="1000">
            <a:effectLst/>
            <a:latin typeface="Segoe UI" panose="020B0502040204020203" pitchFamily="34" charset="0"/>
            <a:cs typeface="Segoe UI" panose="020B0502040204020203" pitchFamily="34" charset="0"/>
          </a:endParaRPr>
        </a:p>
        <a:p>
          <a:r>
            <a:rPr lang="en-AU" sz="1000">
              <a:solidFill>
                <a:schemeClr val="dk1"/>
              </a:solidFill>
              <a:effectLst/>
              <a:latin typeface="Segoe UI" panose="020B0502040204020203" pitchFamily="34" charset="0"/>
              <a:ea typeface="+mn-ea"/>
              <a:cs typeface="Segoe UI" panose="020B0502040204020203" pitchFamily="34" charset="0"/>
            </a:rPr>
            <a:t>Please use this Enrolment Planner to determine the order of study for full-time progression.  Please note that units</a:t>
          </a:r>
          <a:r>
            <a:rPr lang="en-AU" sz="1000" baseline="0">
              <a:solidFill>
                <a:schemeClr val="dk1"/>
              </a:solidFill>
              <a:effectLst/>
              <a:latin typeface="Segoe UI" panose="020B0502040204020203" pitchFamily="34" charset="0"/>
              <a:ea typeface="+mn-ea"/>
              <a:cs typeface="Segoe UI" panose="020B0502040204020203" pitchFamily="34" charset="0"/>
            </a:rPr>
            <a:t> </a:t>
          </a:r>
          <a:r>
            <a:rPr lang="en-AU" sz="1000">
              <a:solidFill>
                <a:schemeClr val="dk1"/>
              </a:solidFill>
              <a:effectLst/>
              <a:latin typeface="Segoe UI" panose="020B0502040204020203" pitchFamily="34" charset="0"/>
              <a:ea typeface="+mn-ea"/>
              <a:cs typeface="Segoe UI" panose="020B0502040204020203" pitchFamily="34" charset="0"/>
            </a:rPr>
            <a:t>are not available every semester, so it is important to review your enrolments to ensure they are correct. </a:t>
          </a:r>
          <a:endParaRPr lang="en-AU" sz="1000">
            <a:effectLst/>
            <a:latin typeface="Segoe UI" panose="020B0502040204020203" pitchFamily="34" charset="0"/>
            <a:cs typeface="Segoe UI" panose="020B0502040204020203" pitchFamily="34" charset="0"/>
          </a:endParaRPr>
        </a:p>
        <a:p>
          <a:r>
            <a:rPr lang="en-AU" sz="1000" b="0" i="0">
              <a:solidFill>
                <a:schemeClr val="dk1"/>
              </a:solidFill>
              <a:effectLst/>
              <a:latin typeface="Segoe UI" panose="020B0502040204020203" pitchFamily="34" charset="0"/>
              <a:ea typeface="+mn-ea"/>
              <a:cs typeface="Segoe UI" panose="020B0502040204020203" pitchFamily="34" charset="0"/>
            </a:rPr>
            <a:t>The</a:t>
          </a:r>
          <a:r>
            <a:rPr lang="en-AU" sz="1000" b="0" i="0" baseline="0">
              <a:solidFill>
                <a:schemeClr val="dk1"/>
              </a:solidFill>
              <a:effectLst/>
              <a:latin typeface="Segoe UI" panose="020B0502040204020203" pitchFamily="34" charset="0"/>
              <a:ea typeface="+mn-ea"/>
              <a:cs typeface="Segoe UI" panose="020B0502040204020203" pitchFamily="34" charset="0"/>
            </a:rPr>
            <a:t> standard f</a:t>
          </a:r>
          <a:r>
            <a:rPr lang="en-AU" sz="1000" b="0" i="0">
              <a:solidFill>
                <a:schemeClr val="dk1"/>
              </a:solidFill>
              <a:effectLst/>
              <a:latin typeface="Segoe UI" panose="020B0502040204020203" pitchFamily="34" charset="0"/>
              <a:ea typeface="+mn-ea"/>
              <a:cs typeface="Segoe UI" panose="020B0502040204020203" pitchFamily="34" charset="0"/>
            </a:rPr>
            <a:t>ull-time</a:t>
          </a:r>
          <a:r>
            <a:rPr lang="en-AU" sz="1000" b="0" i="0" baseline="0">
              <a:solidFill>
                <a:schemeClr val="dk1"/>
              </a:solidFill>
              <a:effectLst/>
              <a:latin typeface="Segoe UI" panose="020B0502040204020203" pitchFamily="34" charset="0"/>
              <a:ea typeface="+mn-ea"/>
              <a:cs typeface="Segoe UI" panose="020B0502040204020203" pitchFamily="34" charset="0"/>
            </a:rPr>
            <a:t> study load is four units per semester. </a:t>
          </a:r>
          <a:endParaRPr lang="en-AU" sz="1000">
            <a:solidFill>
              <a:schemeClr val="dk1"/>
            </a:solidFill>
            <a:effectLst/>
            <a:latin typeface="Segoe UI" panose="020B0502040204020203" pitchFamily="34" charset="0"/>
            <a:ea typeface="+mn-ea"/>
            <a:cs typeface="Segoe UI" panose="020B0502040204020203" pitchFamily="34" charset="0"/>
          </a:endParaRPr>
        </a:p>
        <a:p>
          <a:endParaRPr lang="en-AU" sz="1000">
            <a:solidFill>
              <a:schemeClr val="dk1"/>
            </a:solidFill>
            <a:effectLst/>
            <a:latin typeface="Segoe UI" panose="020B0502040204020203" pitchFamily="34" charset="0"/>
            <a:ea typeface="+mn-ea"/>
            <a:cs typeface="Segoe UI" panose="020B0502040204020203" pitchFamily="34" charset="0"/>
          </a:endParaRPr>
        </a:p>
        <a:p>
          <a:r>
            <a:rPr lang="en-AU" sz="1000" b="1">
              <a:solidFill>
                <a:schemeClr val="dk1"/>
              </a:solidFill>
              <a:effectLst/>
              <a:latin typeface="Segoe UI" panose="020B0502040204020203" pitchFamily="34" charset="0"/>
              <a:ea typeface="+mn-ea"/>
              <a:cs typeface="Segoe UI" panose="020B0502040204020203" pitchFamily="34" charset="0"/>
            </a:rPr>
            <a:t>Requests</a:t>
          </a:r>
          <a:r>
            <a:rPr lang="en-AU" sz="1000" b="1" baseline="0">
              <a:solidFill>
                <a:schemeClr val="dk1"/>
              </a:solidFill>
              <a:effectLst/>
              <a:latin typeface="Segoe UI" panose="020B0502040204020203" pitchFamily="34" charset="0"/>
              <a:ea typeface="+mn-ea"/>
              <a:cs typeface="Segoe UI" panose="020B0502040204020203" pitchFamily="34" charset="0"/>
            </a:rPr>
            <a:t> to change Major/Second specialisation.</a:t>
          </a:r>
        </a:p>
        <a:p>
          <a:r>
            <a:rPr lang="en-AU" sz="1000" b="0" baseline="0">
              <a:solidFill>
                <a:schemeClr val="dk1"/>
              </a:solidFill>
              <a:effectLst/>
              <a:latin typeface="Segoe UI" panose="020B0502040204020203" pitchFamily="34" charset="0"/>
              <a:ea typeface="+mn-ea"/>
              <a:cs typeface="Segoe UI" panose="020B0502040204020203" pitchFamily="34" charset="0"/>
            </a:rPr>
            <a:t>All requests to change Second Specialisation must go through the Course Coordinator.</a:t>
          </a:r>
        </a:p>
        <a:p>
          <a:r>
            <a:rPr lang="en-AU" sz="1000" b="0">
              <a:latin typeface="Segoe UI" panose="020B0502040204020203" pitchFamily="34" charset="0"/>
              <a:cs typeface="Segoe UI" panose="020B0502040204020203" pitchFamily="34" charset="0"/>
            </a:rPr>
            <a:t>If you wish to change Major you must re-apply for the course.</a:t>
          </a:r>
        </a:p>
        <a:p>
          <a:endParaRPr lang="en-AU" sz="1000" b="0">
            <a:latin typeface="Segoe UI" panose="020B0502040204020203" pitchFamily="34" charset="0"/>
            <a:cs typeface="Segoe UI" panose="020B0502040204020203" pitchFamily="34" charset="0"/>
          </a:endParaRPr>
        </a:p>
        <a:p>
          <a:r>
            <a:rPr lang="en-AU" sz="1000" b="1">
              <a:latin typeface="Segoe UI" panose="020B0502040204020203" pitchFamily="34" charset="0"/>
              <a:cs typeface="Segoe UI" panose="020B0502040204020203" pitchFamily="34" charset="0"/>
            </a:rPr>
            <a:t>Placements</a:t>
          </a:r>
        </a:p>
        <a:p>
          <a:r>
            <a:rPr lang="en-AU" sz="1000" baseline="0">
              <a:solidFill>
                <a:schemeClr val="dk1"/>
              </a:solidFill>
              <a:effectLst/>
              <a:latin typeface="Segoe UI" panose="020B0502040204020203" pitchFamily="34" charset="0"/>
              <a:ea typeface="+mn-ea"/>
              <a:cs typeface="Segoe UI" panose="020B0502040204020203" pitchFamily="34" charset="0"/>
            </a:rPr>
            <a:t>Please note that there are specific requirements for undertaking each professional experience placement. Please refer to the placement FAQs for more information:</a:t>
          </a:r>
          <a:r>
            <a:rPr lang="en-AU" sz="1000" b="1">
              <a:solidFill>
                <a:schemeClr val="dk1"/>
              </a:solidFill>
              <a:effectLst/>
              <a:latin typeface="Segoe UI" panose="020B0502040204020203" pitchFamily="34" charset="0"/>
              <a:ea typeface="+mn-ea"/>
              <a:cs typeface="Segoe UI" panose="020B0502040204020203" pitchFamily="34" charset="0"/>
            </a:rPr>
            <a:t> </a:t>
          </a:r>
          <a:r>
            <a:rPr lang="en-AU" sz="1000" b="1">
              <a:solidFill>
                <a:srgbClr val="0070C0"/>
              </a:solidFill>
              <a:effectLst/>
              <a:latin typeface="Segoe UI" panose="020B0502040204020203" pitchFamily="34" charset="0"/>
              <a:ea typeface="+mn-ea"/>
              <a:cs typeface="Segoe UI" panose="020B0502040204020203" pitchFamily="34" charset="0"/>
            </a:rPr>
            <a:t>https://humanities.curtin.edu.au/industry/industry-partnerships/professional-experience/</a:t>
          </a:r>
          <a:endParaRPr lang="en-AU" sz="1000">
            <a:solidFill>
              <a:srgbClr val="0070C0"/>
            </a:solidFill>
            <a:effectLst/>
            <a:latin typeface="Segoe UI" panose="020B0502040204020203" pitchFamily="34" charset="0"/>
            <a:cs typeface="Segoe UI" panose="020B0502040204020203" pitchFamily="34" charset="0"/>
          </a:endParaRPr>
        </a:p>
        <a:p>
          <a:endParaRPr lang="en-AU" sz="1000" b="0">
            <a:latin typeface="Segoe UI" panose="020B0502040204020203" pitchFamily="34" charset="0"/>
            <a:cs typeface="Segoe UI" panose="020B0502040204020203" pitchFamily="34" charset="0"/>
          </a:endParaRPr>
        </a:p>
        <a:p>
          <a:r>
            <a:rPr lang="en-AU" sz="1000" b="1">
              <a:solidFill>
                <a:schemeClr val="dk1"/>
              </a:solidFill>
              <a:effectLst/>
              <a:latin typeface="Segoe UI" panose="020B0502040204020203" pitchFamily="34" charset="0"/>
              <a:ea typeface="+mn-ea"/>
              <a:cs typeface="Segoe UI" panose="020B0502040204020203" pitchFamily="34" charset="0"/>
            </a:rPr>
            <a:t>Physics Major and Health</a:t>
          </a:r>
          <a:r>
            <a:rPr lang="en-AU" sz="1000" b="1" baseline="0">
              <a:solidFill>
                <a:schemeClr val="dk1"/>
              </a:solidFill>
              <a:effectLst/>
              <a:latin typeface="Segoe UI" panose="020B0502040204020203" pitchFamily="34" charset="0"/>
              <a:ea typeface="+mn-ea"/>
              <a:cs typeface="Segoe UI" panose="020B0502040204020203" pitchFamily="34" charset="0"/>
            </a:rPr>
            <a:t> and Physical Education Major:</a:t>
          </a:r>
          <a:endParaRPr lang="en-AU" sz="1000">
            <a:effectLst/>
            <a:latin typeface="Segoe UI" panose="020B0502040204020203" pitchFamily="34" charset="0"/>
            <a:cs typeface="Segoe UI" panose="020B0502040204020203" pitchFamily="34" charset="0"/>
          </a:endParaRPr>
        </a:p>
        <a:p>
          <a:r>
            <a:rPr lang="en-AU" sz="1000" b="0" baseline="0">
              <a:solidFill>
                <a:schemeClr val="dk1"/>
              </a:solidFill>
              <a:effectLst/>
              <a:latin typeface="Segoe UI" panose="020B0502040204020203" pitchFamily="34" charset="0"/>
              <a:ea typeface="+mn-ea"/>
              <a:cs typeface="Segoe UI" panose="020B0502040204020203" pitchFamily="34" charset="0"/>
            </a:rPr>
            <a:t>Please use the tabs below for these respective Majors.</a:t>
          </a:r>
          <a:endParaRPr lang="en-AU" sz="1000">
            <a:effectLst/>
            <a:latin typeface="Segoe UI" panose="020B0502040204020203" pitchFamily="34" charset="0"/>
            <a:cs typeface="Segoe UI" panose="020B0502040204020203"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285750</xdr:colOff>
      <xdr:row>0</xdr:row>
      <xdr:rowOff>76201</xdr:rowOff>
    </xdr:from>
    <xdr:to>
      <xdr:col>10</xdr:col>
      <xdr:colOff>343765</xdr:colOff>
      <xdr:row>0</xdr:row>
      <xdr:rowOff>376107</xdr:rowOff>
    </xdr:to>
    <xdr:pic>
      <xdr:nvPicPr>
        <xdr:cNvPr id="2" name="Picture 1" title="Curtin University logo">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737100" y="76201"/>
          <a:ext cx="1715365" cy="2999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19</xdr:col>
      <xdr:colOff>285750</xdr:colOff>
      <xdr:row>0</xdr:row>
      <xdr:rowOff>76201</xdr:rowOff>
    </xdr:from>
    <xdr:to>
      <xdr:col>22</xdr:col>
      <xdr:colOff>343765</xdr:colOff>
      <xdr:row>0</xdr:row>
      <xdr:rowOff>376107</xdr:rowOff>
    </xdr:to>
    <xdr:pic>
      <xdr:nvPicPr>
        <xdr:cNvPr id="4" name="Picture 3" title="Curtin University logo">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737100" y="76201"/>
          <a:ext cx="1715365" cy="2999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23</xdr:col>
      <xdr:colOff>57150</xdr:colOff>
      <xdr:row>4</xdr:row>
      <xdr:rowOff>9525</xdr:rowOff>
    </xdr:from>
    <xdr:to>
      <xdr:col>34</xdr:col>
      <xdr:colOff>142875</xdr:colOff>
      <xdr:row>26</xdr:row>
      <xdr:rowOff>142876</xdr:rowOff>
    </xdr:to>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3477875" y="1200150"/>
          <a:ext cx="6791325" cy="46672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AU" sz="1000" b="1">
              <a:latin typeface="Segoe UI" panose="020B0502040204020203" pitchFamily="34" charset="0"/>
              <a:ea typeface="Segoe UI" panose="020B0502040204020203" pitchFamily="34" charset="0"/>
              <a:cs typeface="Segoe UI" panose="020B0502040204020203" pitchFamily="34" charset="0"/>
            </a:rPr>
            <a:t>Enrolment Guidelines</a:t>
          </a:r>
          <a:endParaRPr lang="en-AU" sz="1000">
            <a:effectLst/>
            <a:latin typeface="Segoe UI" panose="020B0502040204020203" pitchFamily="34" charset="0"/>
            <a:cs typeface="Segoe UI" panose="020B0502040204020203" pitchFamily="34" charset="0"/>
          </a:endParaRPr>
        </a:p>
        <a:p>
          <a:r>
            <a:rPr lang="en-AU" sz="1000">
              <a:solidFill>
                <a:schemeClr val="dk1"/>
              </a:solidFill>
              <a:effectLst/>
              <a:latin typeface="Segoe UI" panose="020B0502040204020203" pitchFamily="34" charset="0"/>
              <a:ea typeface="+mn-ea"/>
              <a:cs typeface="Segoe UI" panose="020B0502040204020203" pitchFamily="34" charset="0"/>
            </a:rPr>
            <a:t>Please use this Enrolment Planner to determine the order of study for full-time progression.  Please note that units</a:t>
          </a:r>
          <a:r>
            <a:rPr lang="en-AU" sz="1000" baseline="0">
              <a:solidFill>
                <a:schemeClr val="dk1"/>
              </a:solidFill>
              <a:effectLst/>
              <a:latin typeface="Segoe UI" panose="020B0502040204020203" pitchFamily="34" charset="0"/>
              <a:ea typeface="+mn-ea"/>
              <a:cs typeface="Segoe UI" panose="020B0502040204020203" pitchFamily="34" charset="0"/>
            </a:rPr>
            <a:t> </a:t>
          </a:r>
          <a:r>
            <a:rPr lang="en-AU" sz="1000">
              <a:solidFill>
                <a:schemeClr val="dk1"/>
              </a:solidFill>
              <a:effectLst/>
              <a:latin typeface="Segoe UI" panose="020B0502040204020203" pitchFamily="34" charset="0"/>
              <a:ea typeface="+mn-ea"/>
              <a:cs typeface="Segoe UI" panose="020B0502040204020203" pitchFamily="34" charset="0"/>
            </a:rPr>
            <a:t>are not available every semester, so it is important to review your enrolments to ensure they are correct. </a:t>
          </a:r>
          <a:endParaRPr lang="en-AU" sz="1000">
            <a:effectLst/>
            <a:latin typeface="Segoe UI" panose="020B0502040204020203" pitchFamily="34" charset="0"/>
            <a:cs typeface="Segoe UI" panose="020B0502040204020203" pitchFamily="34" charset="0"/>
          </a:endParaRPr>
        </a:p>
        <a:p>
          <a:r>
            <a:rPr lang="en-AU" sz="1000" b="0" i="0">
              <a:solidFill>
                <a:schemeClr val="dk1"/>
              </a:solidFill>
              <a:effectLst/>
              <a:latin typeface="Segoe UI" panose="020B0502040204020203" pitchFamily="34" charset="0"/>
              <a:ea typeface="+mn-ea"/>
              <a:cs typeface="Segoe UI" panose="020B0502040204020203" pitchFamily="34" charset="0"/>
            </a:rPr>
            <a:t>The</a:t>
          </a:r>
          <a:r>
            <a:rPr lang="en-AU" sz="1000" b="0" i="0" baseline="0">
              <a:solidFill>
                <a:schemeClr val="dk1"/>
              </a:solidFill>
              <a:effectLst/>
              <a:latin typeface="Segoe UI" panose="020B0502040204020203" pitchFamily="34" charset="0"/>
              <a:ea typeface="+mn-ea"/>
              <a:cs typeface="Segoe UI" panose="020B0502040204020203" pitchFamily="34" charset="0"/>
            </a:rPr>
            <a:t> standard f</a:t>
          </a:r>
          <a:r>
            <a:rPr lang="en-AU" sz="1000" b="0" i="0">
              <a:solidFill>
                <a:schemeClr val="dk1"/>
              </a:solidFill>
              <a:effectLst/>
              <a:latin typeface="Segoe UI" panose="020B0502040204020203" pitchFamily="34" charset="0"/>
              <a:ea typeface="+mn-ea"/>
              <a:cs typeface="Segoe UI" panose="020B0502040204020203" pitchFamily="34" charset="0"/>
            </a:rPr>
            <a:t>ull-time</a:t>
          </a:r>
          <a:r>
            <a:rPr lang="en-AU" sz="1000" b="0" i="0" baseline="0">
              <a:solidFill>
                <a:schemeClr val="dk1"/>
              </a:solidFill>
              <a:effectLst/>
              <a:latin typeface="Segoe UI" panose="020B0502040204020203" pitchFamily="34" charset="0"/>
              <a:ea typeface="+mn-ea"/>
              <a:cs typeface="Segoe UI" panose="020B0502040204020203" pitchFamily="34" charset="0"/>
            </a:rPr>
            <a:t> study load is four units per semester. </a:t>
          </a:r>
          <a:endParaRPr lang="en-AU" sz="1000">
            <a:solidFill>
              <a:schemeClr val="dk1"/>
            </a:solidFill>
            <a:effectLst/>
            <a:latin typeface="Segoe UI" panose="020B0502040204020203" pitchFamily="34" charset="0"/>
            <a:ea typeface="+mn-ea"/>
            <a:cs typeface="Segoe UI" panose="020B0502040204020203" pitchFamily="34" charset="0"/>
          </a:endParaRPr>
        </a:p>
        <a:p>
          <a:endParaRPr lang="en-AU" sz="1000">
            <a:solidFill>
              <a:schemeClr val="dk1"/>
            </a:solidFill>
            <a:effectLst/>
            <a:latin typeface="Segoe UI" panose="020B0502040204020203" pitchFamily="34" charset="0"/>
            <a:ea typeface="+mn-ea"/>
            <a:cs typeface="Segoe UI" panose="020B0502040204020203" pitchFamily="34" charset="0"/>
          </a:endParaRPr>
        </a:p>
        <a:p>
          <a:r>
            <a:rPr lang="en-AU" sz="1000" b="1">
              <a:solidFill>
                <a:schemeClr val="dk1"/>
              </a:solidFill>
              <a:effectLst/>
              <a:latin typeface="Segoe UI" panose="020B0502040204020203" pitchFamily="34" charset="0"/>
              <a:ea typeface="+mn-ea"/>
              <a:cs typeface="Segoe UI" panose="020B0502040204020203" pitchFamily="34" charset="0"/>
            </a:rPr>
            <a:t>Requests</a:t>
          </a:r>
          <a:r>
            <a:rPr lang="en-AU" sz="1000" b="1" baseline="0">
              <a:solidFill>
                <a:schemeClr val="dk1"/>
              </a:solidFill>
              <a:effectLst/>
              <a:latin typeface="Segoe UI" panose="020B0502040204020203" pitchFamily="34" charset="0"/>
              <a:ea typeface="+mn-ea"/>
              <a:cs typeface="Segoe UI" panose="020B0502040204020203" pitchFamily="34" charset="0"/>
            </a:rPr>
            <a:t> to change Major/Second specialisation.</a:t>
          </a:r>
        </a:p>
        <a:p>
          <a:r>
            <a:rPr lang="en-AU" sz="1000" b="0" baseline="0">
              <a:solidFill>
                <a:schemeClr val="dk1"/>
              </a:solidFill>
              <a:effectLst/>
              <a:latin typeface="Segoe UI" panose="020B0502040204020203" pitchFamily="34" charset="0"/>
              <a:ea typeface="+mn-ea"/>
              <a:cs typeface="Segoe UI" panose="020B0502040204020203" pitchFamily="34" charset="0"/>
            </a:rPr>
            <a:t>All requests to change Second Specialisation must go through the Course Coordinator.</a:t>
          </a:r>
        </a:p>
        <a:p>
          <a:r>
            <a:rPr lang="en-AU" sz="1000" b="0">
              <a:latin typeface="Segoe UI" panose="020B0502040204020203" pitchFamily="34" charset="0"/>
              <a:cs typeface="Segoe UI" panose="020B0502040204020203" pitchFamily="34" charset="0"/>
            </a:rPr>
            <a:t>If you wish to change Major you must re-apply for the course.</a:t>
          </a:r>
        </a:p>
        <a:p>
          <a:endParaRPr lang="en-AU" sz="1000" b="0">
            <a:latin typeface="Segoe UI" panose="020B0502040204020203" pitchFamily="34" charset="0"/>
            <a:cs typeface="Segoe UI" panose="020B0502040204020203" pitchFamily="34" charset="0"/>
          </a:endParaRPr>
        </a:p>
        <a:p>
          <a:r>
            <a:rPr lang="en-AU" sz="1000" b="1">
              <a:latin typeface="Segoe UI" panose="020B0502040204020203" pitchFamily="34" charset="0"/>
              <a:cs typeface="Segoe UI" panose="020B0502040204020203" pitchFamily="34" charset="0"/>
            </a:rPr>
            <a:t>Placements</a:t>
          </a:r>
        </a:p>
        <a:p>
          <a:r>
            <a:rPr lang="en-AU" sz="1000" baseline="0">
              <a:solidFill>
                <a:schemeClr val="dk1"/>
              </a:solidFill>
              <a:effectLst/>
              <a:latin typeface="Segoe UI" panose="020B0502040204020203" pitchFamily="34" charset="0"/>
              <a:ea typeface="+mn-ea"/>
              <a:cs typeface="Segoe UI" panose="020B0502040204020203" pitchFamily="34" charset="0"/>
            </a:rPr>
            <a:t>Please note that there are specific requirements for undertaking each professional experience placement. Please refer to the placement FAQs for more information:</a:t>
          </a:r>
          <a:r>
            <a:rPr lang="en-AU" sz="1000" b="1">
              <a:solidFill>
                <a:schemeClr val="dk1"/>
              </a:solidFill>
              <a:effectLst/>
              <a:latin typeface="Segoe UI" panose="020B0502040204020203" pitchFamily="34" charset="0"/>
              <a:ea typeface="+mn-ea"/>
              <a:cs typeface="Segoe UI" panose="020B0502040204020203" pitchFamily="34" charset="0"/>
            </a:rPr>
            <a:t> </a:t>
          </a:r>
          <a:r>
            <a:rPr lang="en-AU" sz="1000" b="1">
              <a:solidFill>
                <a:srgbClr val="0070C0"/>
              </a:solidFill>
              <a:effectLst/>
              <a:latin typeface="Segoe UI" panose="020B0502040204020203" pitchFamily="34" charset="0"/>
              <a:ea typeface="+mn-ea"/>
              <a:cs typeface="Segoe UI" panose="020B0502040204020203" pitchFamily="34" charset="0"/>
            </a:rPr>
            <a:t>https://humanities.curtin.edu.au/industry/industry-partnerships/professional-experience/</a:t>
          </a:r>
          <a:endParaRPr lang="en-AU" sz="1000">
            <a:solidFill>
              <a:srgbClr val="0070C0"/>
            </a:solidFill>
            <a:effectLst/>
            <a:latin typeface="Segoe UI" panose="020B0502040204020203" pitchFamily="34" charset="0"/>
            <a:cs typeface="Segoe UI" panose="020B0502040204020203" pitchFamily="34" charset="0"/>
          </a:endParaRPr>
        </a:p>
        <a:p>
          <a:endParaRPr lang="en-AU" sz="1100" b="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504825</xdr:colOff>
      <xdr:row>0</xdr:row>
      <xdr:rowOff>76201</xdr:rowOff>
    </xdr:from>
    <xdr:to>
      <xdr:col>10</xdr:col>
      <xdr:colOff>496165</xdr:colOff>
      <xdr:row>0</xdr:row>
      <xdr:rowOff>376107</xdr:rowOff>
    </xdr:to>
    <xdr:pic>
      <xdr:nvPicPr>
        <xdr:cNvPr id="2" name="Picture 1" title="Curtin University logo">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648200" y="76201"/>
          <a:ext cx="1639165" cy="2999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23</xdr:col>
      <xdr:colOff>104775</xdr:colOff>
      <xdr:row>3</xdr:row>
      <xdr:rowOff>314324</xdr:rowOff>
    </xdr:from>
    <xdr:to>
      <xdr:col>34</xdr:col>
      <xdr:colOff>190500</xdr:colOff>
      <xdr:row>26</xdr:row>
      <xdr:rowOff>133350</xdr:rowOff>
    </xdr:to>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13515975" y="1190624"/>
          <a:ext cx="6791325" cy="46672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AU" sz="1000" b="1">
              <a:latin typeface="Segoe UI" panose="020B0502040204020203" pitchFamily="34" charset="0"/>
              <a:ea typeface="Segoe UI" panose="020B0502040204020203" pitchFamily="34" charset="0"/>
              <a:cs typeface="Segoe UI" panose="020B0502040204020203" pitchFamily="34" charset="0"/>
            </a:rPr>
            <a:t>Enrolment Guidelines</a:t>
          </a:r>
          <a:endParaRPr lang="en-AU" sz="1000">
            <a:effectLst/>
            <a:latin typeface="Segoe UI" panose="020B0502040204020203" pitchFamily="34" charset="0"/>
            <a:cs typeface="Segoe UI" panose="020B0502040204020203" pitchFamily="34" charset="0"/>
          </a:endParaRPr>
        </a:p>
        <a:p>
          <a:r>
            <a:rPr lang="en-AU" sz="1000">
              <a:solidFill>
                <a:schemeClr val="dk1"/>
              </a:solidFill>
              <a:effectLst/>
              <a:latin typeface="Segoe UI" panose="020B0502040204020203" pitchFamily="34" charset="0"/>
              <a:ea typeface="+mn-ea"/>
              <a:cs typeface="Segoe UI" panose="020B0502040204020203" pitchFamily="34" charset="0"/>
            </a:rPr>
            <a:t>Please use this Enrolment Planner to determine the order of study for full-time progression.  Please note that units</a:t>
          </a:r>
          <a:r>
            <a:rPr lang="en-AU" sz="1000" baseline="0">
              <a:solidFill>
                <a:schemeClr val="dk1"/>
              </a:solidFill>
              <a:effectLst/>
              <a:latin typeface="Segoe UI" panose="020B0502040204020203" pitchFamily="34" charset="0"/>
              <a:ea typeface="+mn-ea"/>
              <a:cs typeface="Segoe UI" panose="020B0502040204020203" pitchFamily="34" charset="0"/>
            </a:rPr>
            <a:t> </a:t>
          </a:r>
          <a:r>
            <a:rPr lang="en-AU" sz="1000">
              <a:solidFill>
                <a:schemeClr val="dk1"/>
              </a:solidFill>
              <a:effectLst/>
              <a:latin typeface="Segoe UI" panose="020B0502040204020203" pitchFamily="34" charset="0"/>
              <a:ea typeface="+mn-ea"/>
              <a:cs typeface="Segoe UI" panose="020B0502040204020203" pitchFamily="34" charset="0"/>
            </a:rPr>
            <a:t>are not available every semester, so it is important to review your enrolments to ensure they are correct. </a:t>
          </a:r>
          <a:endParaRPr lang="en-AU" sz="1000">
            <a:effectLst/>
            <a:latin typeface="Segoe UI" panose="020B0502040204020203" pitchFamily="34" charset="0"/>
            <a:cs typeface="Segoe UI" panose="020B0502040204020203" pitchFamily="34" charset="0"/>
          </a:endParaRPr>
        </a:p>
        <a:p>
          <a:r>
            <a:rPr lang="en-AU" sz="1000" b="0" i="0">
              <a:solidFill>
                <a:schemeClr val="dk1"/>
              </a:solidFill>
              <a:effectLst/>
              <a:latin typeface="Segoe UI" panose="020B0502040204020203" pitchFamily="34" charset="0"/>
              <a:ea typeface="+mn-ea"/>
              <a:cs typeface="Segoe UI" panose="020B0502040204020203" pitchFamily="34" charset="0"/>
            </a:rPr>
            <a:t>The</a:t>
          </a:r>
          <a:r>
            <a:rPr lang="en-AU" sz="1000" b="0" i="0" baseline="0">
              <a:solidFill>
                <a:schemeClr val="dk1"/>
              </a:solidFill>
              <a:effectLst/>
              <a:latin typeface="Segoe UI" panose="020B0502040204020203" pitchFamily="34" charset="0"/>
              <a:ea typeface="+mn-ea"/>
              <a:cs typeface="Segoe UI" panose="020B0502040204020203" pitchFamily="34" charset="0"/>
            </a:rPr>
            <a:t> standard f</a:t>
          </a:r>
          <a:r>
            <a:rPr lang="en-AU" sz="1000" b="0" i="0">
              <a:solidFill>
                <a:schemeClr val="dk1"/>
              </a:solidFill>
              <a:effectLst/>
              <a:latin typeface="Segoe UI" panose="020B0502040204020203" pitchFamily="34" charset="0"/>
              <a:ea typeface="+mn-ea"/>
              <a:cs typeface="Segoe UI" panose="020B0502040204020203" pitchFamily="34" charset="0"/>
            </a:rPr>
            <a:t>ull-time</a:t>
          </a:r>
          <a:r>
            <a:rPr lang="en-AU" sz="1000" b="0" i="0" baseline="0">
              <a:solidFill>
                <a:schemeClr val="dk1"/>
              </a:solidFill>
              <a:effectLst/>
              <a:latin typeface="Segoe UI" panose="020B0502040204020203" pitchFamily="34" charset="0"/>
              <a:ea typeface="+mn-ea"/>
              <a:cs typeface="Segoe UI" panose="020B0502040204020203" pitchFamily="34" charset="0"/>
            </a:rPr>
            <a:t> study load is four units per semester. </a:t>
          </a:r>
          <a:endParaRPr lang="en-AU" sz="1000">
            <a:solidFill>
              <a:schemeClr val="dk1"/>
            </a:solidFill>
            <a:effectLst/>
            <a:latin typeface="Segoe UI" panose="020B0502040204020203" pitchFamily="34" charset="0"/>
            <a:ea typeface="+mn-ea"/>
            <a:cs typeface="Segoe UI" panose="020B0502040204020203" pitchFamily="34" charset="0"/>
          </a:endParaRPr>
        </a:p>
        <a:p>
          <a:endParaRPr lang="en-AU" sz="1000">
            <a:solidFill>
              <a:schemeClr val="dk1"/>
            </a:solidFill>
            <a:effectLst/>
            <a:latin typeface="Segoe UI" panose="020B0502040204020203" pitchFamily="34" charset="0"/>
            <a:ea typeface="+mn-ea"/>
            <a:cs typeface="Segoe UI" panose="020B0502040204020203" pitchFamily="34" charset="0"/>
          </a:endParaRPr>
        </a:p>
        <a:p>
          <a:r>
            <a:rPr lang="en-AU" sz="1000" b="1">
              <a:solidFill>
                <a:schemeClr val="dk1"/>
              </a:solidFill>
              <a:effectLst/>
              <a:latin typeface="Segoe UI" panose="020B0502040204020203" pitchFamily="34" charset="0"/>
              <a:ea typeface="+mn-ea"/>
              <a:cs typeface="Segoe UI" panose="020B0502040204020203" pitchFamily="34" charset="0"/>
            </a:rPr>
            <a:t>Requests</a:t>
          </a:r>
          <a:r>
            <a:rPr lang="en-AU" sz="1000" b="1" baseline="0">
              <a:solidFill>
                <a:schemeClr val="dk1"/>
              </a:solidFill>
              <a:effectLst/>
              <a:latin typeface="Segoe UI" panose="020B0502040204020203" pitchFamily="34" charset="0"/>
              <a:ea typeface="+mn-ea"/>
              <a:cs typeface="Segoe UI" panose="020B0502040204020203" pitchFamily="34" charset="0"/>
            </a:rPr>
            <a:t> to change Major/Second specialisation.</a:t>
          </a:r>
        </a:p>
        <a:p>
          <a:r>
            <a:rPr lang="en-AU" sz="1000" b="0" baseline="0">
              <a:solidFill>
                <a:schemeClr val="dk1"/>
              </a:solidFill>
              <a:effectLst/>
              <a:latin typeface="Segoe UI" panose="020B0502040204020203" pitchFamily="34" charset="0"/>
              <a:ea typeface="+mn-ea"/>
              <a:cs typeface="Segoe UI" panose="020B0502040204020203" pitchFamily="34" charset="0"/>
            </a:rPr>
            <a:t>All requests to change Second Specialisation must go through the Course Coordinator.</a:t>
          </a:r>
        </a:p>
        <a:p>
          <a:r>
            <a:rPr lang="en-AU" sz="1000" b="0">
              <a:latin typeface="Segoe UI" panose="020B0502040204020203" pitchFamily="34" charset="0"/>
              <a:cs typeface="Segoe UI" panose="020B0502040204020203" pitchFamily="34" charset="0"/>
            </a:rPr>
            <a:t>If you wish to change Major you must re-apply for the course.</a:t>
          </a:r>
        </a:p>
        <a:p>
          <a:endParaRPr lang="en-AU" sz="1000" b="0">
            <a:latin typeface="Segoe UI" panose="020B0502040204020203" pitchFamily="34" charset="0"/>
            <a:cs typeface="Segoe UI" panose="020B0502040204020203" pitchFamily="34" charset="0"/>
          </a:endParaRPr>
        </a:p>
        <a:p>
          <a:r>
            <a:rPr lang="en-AU" sz="1000" b="1">
              <a:latin typeface="Segoe UI" panose="020B0502040204020203" pitchFamily="34" charset="0"/>
              <a:cs typeface="Segoe UI" panose="020B0502040204020203" pitchFamily="34" charset="0"/>
            </a:rPr>
            <a:t>Placements</a:t>
          </a:r>
        </a:p>
        <a:p>
          <a:r>
            <a:rPr lang="en-AU" sz="1000" baseline="0">
              <a:solidFill>
                <a:schemeClr val="dk1"/>
              </a:solidFill>
              <a:effectLst/>
              <a:latin typeface="Segoe UI" panose="020B0502040204020203" pitchFamily="34" charset="0"/>
              <a:ea typeface="+mn-ea"/>
              <a:cs typeface="Segoe UI" panose="020B0502040204020203" pitchFamily="34" charset="0"/>
            </a:rPr>
            <a:t>Please note that there are specific requirements for undertaking each professional experience placement. Please refer to the placement FAQs for more information:</a:t>
          </a:r>
          <a:r>
            <a:rPr lang="en-AU" sz="1000" b="1">
              <a:solidFill>
                <a:schemeClr val="dk1"/>
              </a:solidFill>
              <a:effectLst/>
              <a:latin typeface="Segoe UI" panose="020B0502040204020203" pitchFamily="34" charset="0"/>
              <a:ea typeface="+mn-ea"/>
              <a:cs typeface="Segoe UI" panose="020B0502040204020203" pitchFamily="34" charset="0"/>
            </a:rPr>
            <a:t> </a:t>
          </a:r>
          <a:r>
            <a:rPr lang="en-AU" sz="1000" b="1">
              <a:solidFill>
                <a:srgbClr val="0070C0"/>
              </a:solidFill>
              <a:effectLst/>
              <a:latin typeface="Segoe UI" panose="020B0502040204020203" pitchFamily="34" charset="0"/>
              <a:ea typeface="+mn-ea"/>
              <a:cs typeface="Segoe UI" panose="020B0502040204020203" pitchFamily="34" charset="0"/>
            </a:rPr>
            <a:t>https://humanities.curtin.edu.au/industry/industry-partnerships/professional-experience/</a:t>
          </a:r>
          <a:endParaRPr lang="en-AU" sz="1000">
            <a:solidFill>
              <a:srgbClr val="0070C0"/>
            </a:solidFill>
            <a:effectLst/>
            <a:latin typeface="Segoe UI" panose="020B0502040204020203" pitchFamily="34" charset="0"/>
            <a:cs typeface="Segoe UI" panose="020B0502040204020203" pitchFamily="34" charset="0"/>
          </a:endParaRPr>
        </a:p>
        <a:p>
          <a:endParaRPr lang="en-AU" sz="1100" b="0"/>
        </a:p>
      </xdr:txBody>
    </xdr:sp>
    <xdr:clientData/>
  </xdr:twoCellAnchor>
  <xdr:twoCellAnchor>
    <xdr:from>
      <xdr:col>19</xdr:col>
      <xdr:colOff>514350</xdr:colOff>
      <xdr:row>0</xdr:row>
      <xdr:rowOff>85726</xdr:rowOff>
    </xdr:from>
    <xdr:to>
      <xdr:col>22</xdr:col>
      <xdr:colOff>505690</xdr:colOff>
      <xdr:row>0</xdr:row>
      <xdr:rowOff>385632</xdr:rowOff>
    </xdr:to>
    <xdr:pic>
      <xdr:nvPicPr>
        <xdr:cNvPr id="4" name="Picture 3" title="Curtin University logo">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1763375" y="85726"/>
          <a:ext cx="1639165" cy="2999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students.connect.curtin.edu.au/"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students.connect.curtin.edu.au/"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students.connect.curtin.edu.au/" TargetMode="External"/><Relationship Id="rId1" Type="http://schemas.openxmlformats.org/officeDocument/2006/relationships/hyperlink" Target="https://students.connect.curtin.edu.au/"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students.connect.curtin.edu.au/" TargetMode="External"/><Relationship Id="rId1" Type="http://schemas.openxmlformats.org/officeDocument/2006/relationships/hyperlink" Target="https://students.connect.curtin.edu.au/" TargetMode="Externa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7"/>
  <sheetViews>
    <sheetView showGridLines="0" tabSelected="1" zoomScaleNormal="100" workbookViewId="0">
      <selection activeCell="S4" sqref="S4"/>
    </sheetView>
  </sheetViews>
  <sheetFormatPr defaultColWidth="9.140625" defaultRowHeight="14.25" x14ac:dyDescent="0.2"/>
  <cols>
    <col min="1" max="1" width="10.140625" style="225" customWidth="1"/>
    <col min="2" max="2" width="3" style="225" customWidth="1"/>
    <col min="3" max="3" width="7.7109375" style="225" customWidth="1"/>
    <col min="4" max="4" width="15.7109375" style="225" customWidth="1"/>
    <col min="5" max="5" width="6.7109375" style="225" customWidth="1"/>
    <col min="6" max="6" width="10.140625" style="225" customWidth="1"/>
    <col min="7" max="7" width="10.42578125" style="225" customWidth="1"/>
    <col min="8" max="8" width="12.7109375" style="225" customWidth="1"/>
    <col min="9" max="9" width="5.7109375" style="225" customWidth="1"/>
    <col min="10" max="10" width="5.28515625" style="225" bestFit="1" customWidth="1"/>
    <col min="11" max="11" width="9.7109375" style="225" customWidth="1"/>
    <col min="12" max="12" width="10" style="225" customWidth="1"/>
    <col min="13" max="15" width="9.140625" style="224"/>
    <col min="16" max="16384" width="9.140625" style="225"/>
  </cols>
  <sheetData>
    <row r="1" spans="1:15" ht="35.1" customHeight="1" x14ac:dyDescent="0.2">
      <c r="A1" s="340" t="s">
        <v>0</v>
      </c>
      <c r="B1" s="340"/>
      <c r="C1" s="340"/>
      <c r="D1" s="340"/>
      <c r="E1" s="340"/>
      <c r="F1" s="340"/>
      <c r="G1" s="340"/>
      <c r="H1" s="340"/>
      <c r="I1" s="340"/>
      <c r="J1" s="340"/>
      <c r="K1" s="340"/>
      <c r="L1" s="223"/>
    </row>
    <row r="2" spans="1:15" s="228" customFormat="1" ht="16.5" customHeight="1" x14ac:dyDescent="0.3">
      <c r="A2" s="276" t="s">
        <v>553</v>
      </c>
      <c r="B2" s="276"/>
      <c r="C2" s="276"/>
      <c r="D2" s="276"/>
      <c r="E2" s="276"/>
      <c r="F2" s="276"/>
      <c r="G2" s="276"/>
      <c r="H2" s="277"/>
      <c r="I2" s="277" t="str">
        <f>VLOOKUP(F4,Majors,2,FALSE)</f>
        <v>NIL</v>
      </c>
      <c r="J2" s="277" t="e">
        <f>VLOOKUP(I4,SecSpec,4,FALSE)</f>
        <v>#N/A</v>
      </c>
      <c r="K2" s="278"/>
      <c r="L2" s="226"/>
      <c r="M2" s="227"/>
      <c r="N2" s="227"/>
      <c r="O2" s="227"/>
    </row>
    <row r="3" spans="1:15" s="232" customFormat="1" ht="18" customHeight="1" x14ac:dyDescent="0.25">
      <c r="A3" s="229" t="s">
        <v>1</v>
      </c>
      <c r="B3" s="230" t="s">
        <v>207</v>
      </c>
      <c r="C3" s="230"/>
      <c r="D3" s="230"/>
      <c r="E3" s="231"/>
      <c r="G3" s="229"/>
      <c r="I3" s="229"/>
      <c r="J3" s="233"/>
      <c r="K3" s="234"/>
      <c r="L3" s="235"/>
      <c r="M3" s="236"/>
      <c r="N3" s="236"/>
      <c r="O3" s="236"/>
    </row>
    <row r="4" spans="1:15" s="232" customFormat="1" ht="24.95" customHeight="1" x14ac:dyDescent="0.25">
      <c r="A4" s="229"/>
      <c r="B4" s="237"/>
      <c r="C4" s="233"/>
      <c r="D4" s="238"/>
      <c r="E4" s="231" t="s">
        <v>25</v>
      </c>
      <c r="F4" s="344" t="s">
        <v>44</v>
      </c>
      <c r="G4" s="344"/>
      <c r="H4" s="239" t="s">
        <v>27</v>
      </c>
      <c r="I4" s="343" t="s">
        <v>71</v>
      </c>
      <c r="J4" s="343"/>
      <c r="K4" s="343"/>
      <c r="L4" s="235"/>
      <c r="M4" s="236"/>
      <c r="N4" s="236"/>
      <c r="O4" s="236"/>
    </row>
    <row r="5" spans="1:15" s="246" customFormat="1" ht="14.1" customHeight="1" x14ac:dyDescent="0.25">
      <c r="A5" s="240" t="s">
        <v>2</v>
      </c>
      <c r="B5" s="241"/>
      <c r="C5" s="242"/>
      <c r="D5" s="242"/>
      <c r="E5" s="242"/>
      <c r="F5" s="242"/>
      <c r="G5" s="242"/>
      <c r="H5" s="243" t="s">
        <v>3</v>
      </c>
      <c r="I5" s="243" t="s">
        <v>4</v>
      </c>
      <c r="J5" s="324" t="s">
        <v>90</v>
      </c>
      <c r="K5" s="325"/>
      <c r="L5" s="244"/>
      <c r="M5" s="245"/>
      <c r="N5" s="245"/>
      <c r="O5" s="245"/>
    </row>
    <row r="6" spans="1:15" s="251" customFormat="1" ht="20.100000000000001" customHeight="1" x14ac:dyDescent="0.15">
      <c r="A6" s="345" t="s">
        <v>74</v>
      </c>
      <c r="B6" s="346"/>
      <c r="C6" s="346"/>
      <c r="D6" s="346"/>
      <c r="E6" s="346"/>
      <c r="F6" s="346"/>
      <c r="G6" s="346"/>
      <c r="H6" s="279" t="str">
        <f>VLOOKUP(A6,Prereq,3,FALSE)</f>
        <v>NIL</v>
      </c>
      <c r="I6" s="248">
        <v>25</v>
      </c>
      <c r="J6" s="341"/>
      <c r="K6" s="342"/>
      <c r="L6" s="249"/>
      <c r="M6" s="250"/>
      <c r="N6" s="250"/>
      <c r="O6" s="250"/>
    </row>
    <row r="7" spans="1:15" s="251" customFormat="1" ht="20.100000000000001" customHeight="1" x14ac:dyDescent="0.15">
      <c r="A7" s="313" t="s">
        <v>75</v>
      </c>
      <c r="B7" s="314"/>
      <c r="C7" s="314"/>
      <c r="D7" s="314"/>
      <c r="E7" s="314"/>
      <c r="F7" s="314"/>
      <c r="G7" s="314"/>
      <c r="H7" s="279" t="str">
        <f>VLOOKUP(A7,Prereq,3,FALSE)</f>
        <v>NIL</v>
      </c>
      <c r="I7" s="248">
        <v>25</v>
      </c>
      <c r="J7" s="332"/>
      <c r="K7" s="333"/>
      <c r="L7" s="249"/>
      <c r="M7" s="250"/>
      <c r="N7" s="250"/>
      <c r="O7" s="250"/>
    </row>
    <row r="8" spans="1:15" s="251" customFormat="1" ht="20.100000000000001" customHeight="1" x14ac:dyDescent="0.15">
      <c r="A8" s="313" t="s">
        <v>76</v>
      </c>
      <c r="B8" s="314"/>
      <c r="C8" s="314"/>
      <c r="D8" s="314"/>
      <c r="E8" s="314"/>
      <c r="F8" s="314"/>
      <c r="G8" s="314"/>
      <c r="H8" s="279" t="str">
        <f>VLOOKUP(A8,Prereq,3,FALSE)</f>
        <v>NIL</v>
      </c>
      <c r="I8" s="248">
        <v>25</v>
      </c>
      <c r="J8" s="332"/>
      <c r="K8" s="333"/>
      <c r="L8" s="249"/>
      <c r="M8" s="250"/>
      <c r="N8" s="250"/>
      <c r="O8" s="250"/>
    </row>
    <row r="9" spans="1:15" s="251" customFormat="1" ht="20.100000000000001" customHeight="1" x14ac:dyDescent="0.15">
      <c r="A9" s="336" t="s">
        <v>77</v>
      </c>
      <c r="B9" s="337"/>
      <c r="C9" s="337"/>
      <c r="D9" s="337"/>
      <c r="E9" s="337"/>
      <c r="F9" s="337"/>
      <c r="G9" s="337"/>
      <c r="H9" s="280" t="str">
        <f>VLOOKUP(A9,Prereq,3,FALSE)</f>
        <v>NIL</v>
      </c>
      <c r="I9" s="222">
        <v>25</v>
      </c>
      <c r="J9" s="326"/>
      <c r="K9" s="327"/>
      <c r="L9" s="249"/>
      <c r="M9" s="250"/>
      <c r="N9" s="250"/>
      <c r="O9" s="250"/>
    </row>
    <row r="10" spans="1:15" s="251" customFormat="1" ht="5.0999999999999996" customHeight="1" x14ac:dyDescent="0.15">
      <c r="A10" s="315"/>
      <c r="B10" s="316"/>
      <c r="C10" s="316"/>
      <c r="D10" s="316"/>
      <c r="E10" s="316"/>
      <c r="F10" s="316"/>
      <c r="G10" s="316"/>
      <c r="H10" s="316"/>
      <c r="I10" s="316"/>
      <c r="J10" s="316"/>
      <c r="K10" s="317"/>
      <c r="L10" s="249"/>
      <c r="M10" s="250"/>
      <c r="N10" s="250"/>
      <c r="O10" s="250"/>
    </row>
    <row r="11" spans="1:15" s="251" customFormat="1" ht="20.100000000000001" customHeight="1" x14ac:dyDescent="0.15">
      <c r="A11" s="338" t="s">
        <v>78</v>
      </c>
      <c r="B11" s="339"/>
      <c r="C11" s="339"/>
      <c r="D11" s="339"/>
      <c r="E11" s="339"/>
      <c r="F11" s="339"/>
      <c r="G11" s="339"/>
      <c r="H11" s="279" t="str">
        <f>VLOOKUP(A11,Prereq,3,FALSE)</f>
        <v>NIL</v>
      </c>
      <c r="I11" s="252">
        <v>25</v>
      </c>
      <c r="J11" s="334"/>
      <c r="K11" s="335"/>
      <c r="L11" s="249"/>
      <c r="M11" s="250"/>
      <c r="N11" s="250"/>
      <c r="O11" s="250"/>
    </row>
    <row r="12" spans="1:15" s="255" customFormat="1" ht="20.100000000000001" customHeight="1" x14ac:dyDescent="0.15">
      <c r="A12" s="330" t="e">
        <f>HLOOKUP(I2,MajorUnits,2,FALSE)</f>
        <v>#N/A</v>
      </c>
      <c r="B12" s="331"/>
      <c r="C12" s="331"/>
      <c r="D12" s="331"/>
      <c r="E12" s="331"/>
      <c r="F12" s="331"/>
      <c r="G12" s="331"/>
      <c r="H12" s="279" t="e">
        <f>VLOOKUP(A12,Prereq,3,FALSE)</f>
        <v>#N/A</v>
      </c>
      <c r="I12" s="221">
        <v>25</v>
      </c>
      <c r="J12" s="328"/>
      <c r="K12" s="329"/>
      <c r="L12" s="253"/>
      <c r="M12" s="254"/>
      <c r="N12" s="254"/>
      <c r="O12" s="254"/>
    </row>
    <row r="13" spans="1:15" s="255" customFormat="1" ht="20.100000000000001" customHeight="1" x14ac:dyDescent="0.15">
      <c r="A13" s="303" t="e">
        <f>HLOOKUP(J2,SecSpecUnits,2,FALSE)</f>
        <v>#N/A</v>
      </c>
      <c r="B13" s="304"/>
      <c r="C13" s="304"/>
      <c r="D13" s="304"/>
      <c r="E13" s="304"/>
      <c r="F13" s="304"/>
      <c r="G13" s="304"/>
      <c r="H13" s="279" t="e">
        <f>VLOOKUP(A13,Prereq,3,FALSE)</f>
        <v>#N/A</v>
      </c>
      <c r="I13" s="248">
        <v>25</v>
      </c>
      <c r="J13" s="328"/>
      <c r="K13" s="329"/>
      <c r="L13" s="253"/>
      <c r="M13" s="254"/>
      <c r="N13" s="254"/>
      <c r="O13" s="254"/>
    </row>
    <row r="14" spans="1:15" s="255" customFormat="1" ht="20.100000000000001" customHeight="1" x14ac:dyDescent="0.15">
      <c r="A14" s="313" t="s">
        <v>79</v>
      </c>
      <c r="B14" s="314"/>
      <c r="C14" s="314"/>
      <c r="D14" s="314"/>
      <c r="E14" s="314"/>
      <c r="F14" s="314"/>
      <c r="G14" s="314"/>
      <c r="H14" s="279" t="str">
        <f>VLOOKUP(A14,Prereq,3,FALSE)</f>
        <v>EDUC1021, 50CP</v>
      </c>
      <c r="I14" s="248">
        <v>25</v>
      </c>
      <c r="J14" s="328"/>
      <c r="K14" s="329"/>
      <c r="L14" s="253"/>
      <c r="M14" s="254"/>
      <c r="N14" s="254"/>
      <c r="O14" s="254"/>
    </row>
    <row r="15" spans="1:15" s="255" customFormat="1" ht="5.0999999999999996" customHeight="1" x14ac:dyDescent="0.15">
      <c r="H15" s="248"/>
      <c r="L15" s="253"/>
      <c r="M15" s="254"/>
      <c r="N15" s="254"/>
      <c r="O15" s="254"/>
    </row>
    <row r="16" spans="1:15" s="246" customFormat="1" ht="14.1" customHeight="1" x14ac:dyDescent="0.25">
      <c r="A16" s="240" t="s">
        <v>5</v>
      </c>
      <c r="B16" s="241"/>
      <c r="C16" s="242"/>
      <c r="D16" s="242"/>
      <c r="E16" s="242"/>
      <c r="F16" s="242"/>
      <c r="G16" s="242"/>
      <c r="H16" s="243" t="s">
        <v>3</v>
      </c>
      <c r="I16" s="243" t="s">
        <v>4</v>
      </c>
      <c r="J16" s="324" t="s">
        <v>90</v>
      </c>
      <c r="K16" s="325"/>
      <c r="L16" s="244"/>
      <c r="M16" s="245"/>
      <c r="N16" s="245"/>
      <c r="O16" s="245"/>
    </row>
    <row r="17" spans="1:15" s="251" customFormat="1" ht="20.100000000000001" customHeight="1" x14ac:dyDescent="0.15">
      <c r="A17" s="307" t="e">
        <f>HLOOKUP(I2,MajorUnits,3,FALSE)</f>
        <v>#N/A</v>
      </c>
      <c r="B17" s="308"/>
      <c r="C17" s="308"/>
      <c r="D17" s="308"/>
      <c r="E17" s="308"/>
      <c r="F17" s="308"/>
      <c r="G17" s="308"/>
      <c r="H17" s="279" t="e">
        <f>VLOOKUP(A17,Prereq,3,FALSE)</f>
        <v>#N/A</v>
      </c>
      <c r="I17" s="248">
        <v>25</v>
      </c>
      <c r="J17" s="318"/>
      <c r="K17" s="319"/>
      <c r="L17" s="256"/>
      <c r="M17" s="250"/>
      <c r="N17" s="250"/>
      <c r="O17" s="250"/>
    </row>
    <row r="18" spans="1:15" s="251" customFormat="1" ht="20.100000000000001" customHeight="1" x14ac:dyDescent="0.15">
      <c r="A18" s="307" t="e">
        <f>HLOOKUP(I2,MajorUnits,4,FALSE)</f>
        <v>#N/A</v>
      </c>
      <c r="B18" s="308"/>
      <c r="C18" s="308"/>
      <c r="D18" s="308"/>
      <c r="E18" s="308"/>
      <c r="F18" s="308"/>
      <c r="G18" s="308"/>
      <c r="H18" s="279" t="e">
        <f>VLOOKUP(A18,Prereq,3,FALSE)</f>
        <v>#N/A</v>
      </c>
      <c r="I18" s="248">
        <v>25</v>
      </c>
      <c r="J18" s="347"/>
      <c r="K18" s="348"/>
      <c r="L18" s="256"/>
      <c r="M18" s="250"/>
      <c r="N18" s="250"/>
      <c r="O18" s="250"/>
    </row>
    <row r="19" spans="1:15" s="251" customFormat="1" ht="20.100000000000001" customHeight="1" x14ac:dyDescent="0.15">
      <c r="A19" s="309" t="e">
        <f>HLOOKUP(J2,SecSpecUnits,3,FALSE)</f>
        <v>#N/A</v>
      </c>
      <c r="B19" s="310"/>
      <c r="C19" s="310"/>
      <c r="D19" s="310"/>
      <c r="E19" s="310"/>
      <c r="F19" s="310"/>
      <c r="G19" s="310"/>
      <c r="H19" s="279" t="e">
        <f>VLOOKUP(A19,Prereq,3,FALSE)</f>
        <v>#N/A</v>
      </c>
      <c r="I19" s="248">
        <v>25</v>
      </c>
      <c r="J19" s="322"/>
      <c r="K19" s="323"/>
      <c r="L19" s="256"/>
      <c r="M19" s="250"/>
      <c r="N19" s="250"/>
      <c r="O19" s="250"/>
    </row>
    <row r="20" spans="1:15" s="251" customFormat="1" ht="20.100000000000001" customHeight="1" x14ac:dyDescent="0.15">
      <c r="A20" s="311" t="s">
        <v>89</v>
      </c>
      <c r="B20" s="312"/>
      <c r="C20" s="312"/>
      <c r="D20" s="312"/>
      <c r="E20" s="312"/>
      <c r="F20" s="312"/>
      <c r="G20" s="312"/>
      <c r="H20" s="280" t="str">
        <f>VLOOKUP(A20,Prereq,3,FALSE)</f>
        <v>EDUC1017, EDSC1011</v>
      </c>
      <c r="I20" s="218">
        <v>25</v>
      </c>
      <c r="J20" s="320"/>
      <c r="K20" s="321"/>
      <c r="L20" s="256"/>
      <c r="M20" s="250"/>
      <c r="N20" s="250"/>
      <c r="O20" s="250"/>
    </row>
    <row r="21" spans="1:15" s="251" customFormat="1" ht="5.0999999999999996" customHeight="1" x14ac:dyDescent="0.15">
      <c r="A21" s="315"/>
      <c r="B21" s="316"/>
      <c r="C21" s="316"/>
      <c r="D21" s="316"/>
      <c r="E21" s="316"/>
      <c r="F21" s="316"/>
      <c r="G21" s="316"/>
      <c r="H21" s="316"/>
      <c r="I21" s="316"/>
      <c r="J21" s="316"/>
      <c r="K21" s="317"/>
      <c r="L21" s="249"/>
      <c r="M21" s="250"/>
      <c r="N21" s="250"/>
      <c r="O21" s="250"/>
    </row>
    <row r="22" spans="1:15" s="251" customFormat="1" ht="20.100000000000001" customHeight="1" x14ac:dyDescent="0.15">
      <c r="A22" s="307" t="e">
        <f>HLOOKUP(I2,MajorUnits,5,FALSE)</f>
        <v>#N/A</v>
      </c>
      <c r="B22" s="308"/>
      <c r="C22" s="308"/>
      <c r="D22" s="308"/>
      <c r="E22" s="308"/>
      <c r="F22" s="308"/>
      <c r="G22" s="308"/>
      <c r="H22" s="279" t="e">
        <f>VLOOKUP(A22,Prereq,3,FALSE)</f>
        <v>#N/A</v>
      </c>
      <c r="I22" s="221">
        <v>25</v>
      </c>
      <c r="J22" s="322"/>
      <c r="K22" s="323"/>
      <c r="L22" s="249"/>
      <c r="M22" s="250"/>
      <c r="N22" s="250"/>
      <c r="O22" s="250"/>
    </row>
    <row r="23" spans="1:15" s="251" customFormat="1" ht="20.100000000000001" customHeight="1" x14ac:dyDescent="0.15">
      <c r="A23" s="309" t="e">
        <f>HLOOKUP(J2,SecSpecUnits,4,FALSE)</f>
        <v>#N/A</v>
      </c>
      <c r="B23" s="310"/>
      <c r="C23" s="310"/>
      <c r="D23" s="310"/>
      <c r="E23" s="310"/>
      <c r="F23" s="310"/>
      <c r="G23" s="310"/>
      <c r="H23" s="279" t="e">
        <f>VLOOKUP(A23,Prereq,3,FALSE)</f>
        <v>#N/A</v>
      </c>
      <c r="I23" s="248">
        <v>25</v>
      </c>
      <c r="J23" s="322"/>
      <c r="K23" s="323"/>
      <c r="L23" s="249"/>
      <c r="M23" s="250"/>
      <c r="N23" s="250"/>
      <c r="O23" s="250"/>
    </row>
    <row r="24" spans="1:15" s="255" customFormat="1" ht="20.100000000000001" customHeight="1" x14ac:dyDescent="0.15">
      <c r="A24" s="307" t="e">
        <f>HLOOKUP(I2,MajorUnits,6,FALSE)</f>
        <v>#N/A</v>
      </c>
      <c r="B24" s="308"/>
      <c r="C24" s="308"/>
      <c r="D24" s="308"/>
      <c r="E24" s="308"/>
      <c r="F24" s="308"/>
      <c r="G24" s="308"/>
      <c r="H24" s="279" t="e">
        <f>VLOOKUP(A24,Prereq,3,FALSE)</f>
        <v>#N/A</v>
      </c>
      <c r="I24" s="248">
        <v>25</v>
      </c>
      <c r="J24" s="322"/>
      <c r="K24" s="323"/>
      <c r="L24" s="253"/>
      <c r="M24" s="254"/>
      <c r="N24" s="254"/>
      <c r="O24" s="254"/>
    </row>
    <row r="25" spans="1:15" s="255" customFormat="1" ht="20.100000000000001" customHeight="1" x14ac:dyDescent="0.15">
      <c r="A25" s="305" t="s">
        <v>166</v>
      </c>
      <c r="B25" s="306"/>
      <c r="C25" s="306"/>
      <c r="D25" s="306"/>
      <c r="E25" s="306"/>
      <c r="F25" s="306"/>
      <c r="G25" s="306"/>
      <c r="H25" s="279" t="str">
        <f>VLOOKUP(A25,Prereq,3,FALSE)</f>
        <v>EDSC2008</v>
      </c>
      <c r="I25" s="248">
        <v>25</v>
      </c>
      <c r="J25" s="322"/>
      <c r="K25" s="323"/>
      <c r="L25" s="253"/>
      <c r="M25" s="254"/>
      <c r="N25" s="254"/>
      <c r="O25" s="254"/>
    </row>
    <row r="26" spans="1:15" s="255" customFormat="1" ht="5.0999999999999996" customHeight="1" x14ac:dyDescent="0.15">
      <c r="H26" s="248"/>
      <c r="L26" s="253"/>
      <c r="M26" s="254"/>
      <c r="N26" s="254"/>
      <c r="O26" s="254"/>
    </row>
    <row r="27" spans="1:15" s="246" customFormat="1" ht="14.1" customHeight="1" x14ac:dyDescent="0.25">
      <c r="A27" s="240" t="s">
        <v>6</v>
      </c>
      <c r="B27" s="241"/>
      <c r="C27" s="242"/>
      <c r="D27" s="242"/>
      <c r="E27" s="242"/>
      <c r="F27" s="242"/>
      <c r="G27" s="242"/>
      <c r="H27" s="243" t="s">
        <v>3</v>
      </c>
      <c r="I27" s="243" t="s">
        <v>4</v>
      </c>
      <c r="J27" s="324" t="s">
        <v>90</v>
      </c>
      <c r="K27" s="325"/>
      <c r="L27" s="244"/>
      <c r="M27" s="245"/>
      <c r="N27" s="245"/>
      <c r="O27" s="245"/>
    </row>
    <row r="28" spans="1:15" s="251" customFormat="1" ht="20.100000000000001" customHeight="1" x14ac:dyDescent="0.15">
      <c r="A28" s="307" t="e">
        <f>HLOOKUP(I2,MajorUnits,7,FALSE)</f>
        <v>#N/A</v>
      </c>
      <c r="B28" s="308"/>
      <c r="C28" s="308"/>
      <c r="D28" s="308"/>
      <c r="E28" s="308"/>
      <c r="F28" s="308"/>
      <c r="G28" s="308"/>
      <c r="H28" s="279" t="e">
        <f>VLOOKUP(A28,Prereq,3,FALSE)</f>
        <v>#N/A</v>
      </c>
      <c r="I28" s="248">
        <v>25</v>
      </c>
      <c r="J28" s="318"/>
      <c r="K28" s="319"/>
      <c r="L28" s="256"/>
      <c r="M28" s="250"/>
      <c r="N28" s="250"/>
      <c r="O28" s="257"/>
    </row>
    <row r="29" spans="1:15" s="251" customFormat="1" ht="20.100000000000001" customHeight="1" x14ac:dyDescent="0.15">
      <c r="A29" s="309" t="e">
        <f>HLOOKUP(J2,SecSpecUnits,5,FALSE)</f>
        <v>#N/A</v>
      </c>
      <c r="B29" s="310"/>
      <c r="C29" s="310"/>
      <c r="D29" s="310"/>
      <c r="E29" s="310"/>
      <c r="F29" s="310"/>
      <c r="G29" s="310"/>
      <c r="H29" s="279" t="e">
        <f>VLOOKUP(A29,Prereq,3,FALSE)</f>
        <v>#N/A</v>
      </c>
      <c r="I29" s="248">
        <v>25</v>
      </c>
      <c r="J29" s="347"/>
      <c r="K29" s="348"/>
      <c r="L29" s="256"/>
      <c r="M29" s="250"/>
      <c r="N29" s="250"/>
      <c r="O29" s="257"/>
    </row>
    <row r="30" spans="1:15" s="251" customFormat="1" ht="20.100000000000001" customHeight="1" x14ac:dyDescent="0.15">
      <c r="A30" s="311" t="s">
        <v>80</v>
      </c>
      <c r="B30" s="312"/>
      <c r="C30" s="312"/>
      <c r="D30" s="312"/>
      <c r="E30" s="312"/>
      <c r="F30" s="312"/>
      <c r="G30" s="312"/>
      <c r="H30" s="279" t="str">
        <f>VLOOKUP(A30,Prereq,3,FALSE)</f>
        <v>NIL</v>
      </c>
      <c r="I30" s="248">
        <v>25</v>
      </c>
      <c r="J30" s="322"/>
      <c r="K30" s="323"/>
      <c r="L30" s="258"/>
      <c r="M30" s="250"/>
      <c r="N30" s="250"/>
      <c r="O30" s="257"/>
    </row>
    <row r="31" spans="1:15" s="251" customFormat="1" ht="20.100000000000001" customHeight="1" x14ac:dyDescent="0.15">
      <c r="A31" s="309" t="e">
        <f>HLOOKUP(J2,SecSpecUnits,6,FALSE)</f>
        <v>#N/A</v>
      </c>
      <c r="B31" s="310"/>
      <c r="C31" s="310"/>
      <c r="D31" s="310"/>
      <c r="E31" s="310"/>
      <c r="F31" s="310"/>
      <c r="G31" s="310"/>
      <c r="H31" s="280" t="e">
        <f>VLOOKUP(A31,Prereq,3,FALSE)</f>
        <v>#N/A</v>
      </c>
      <c r="I31" s="218">
        <v>25</v>
      </c>
      <c r="J31" s="320"/>
      <c r="K31" s="321"/>
      <c r="L31" s="258"/>
      <c r="M31" s="250"/>
      <c r="N31" s="250"/>
      <c r="O31" s="250"/>
    </row>
    <row r="32" spans="1:15" s="251" customFormat="1" ht="5.0999999999999996" customHeight="1" x14ac:dyDescent="0.15">
      <c r="A32" s="315"/>
      <c r="B32" s="316"/>
      <c r="C32" s="316"/>
      <c r="D32" s="316"/>
      <c r="E32" s="316"/>
      <c r="F32" s="316"/>
      <c r="G32" s="316"/>
      <c r="H32" s="316"/>
      <c r="I32" s="316"/>
      <c r="J32" s="316"/>
      <c r="K32" s="317"/>
      <c r="L32" s="259"/>
      <c r="M32" s="250"/>
      <c r="N32" s="250"/>
      <c r="O32" s="250"/>
    </row>
    <row r="33" spans="1:23" s="255" customFormat="1" ht="20.100000000000001" customHeight="1" x14ac:dyDescent="0.15">
      <c r="A33" s="311" t="s">
        <v>81</v>
      </c>
      <c r="B33" s="312"/>
      <c r="C33" s="312"/>
      <c r="D33" s="312"/>
      <c r="E33" s="312"/>
      <c r="F33" s="312"/>
      <c r="G33" s="312"/>
      <c r="H33" s="279" t="str">
        <f>VLOOKUP(A33,Prereq,3,FALSE)</f>
        <v>EDUC1021, EDUC2004, 300CP</v>
      </c>
      <c r="I33" s="221">
        <v>25</v>
      </c>
      <c r="J33" s="322"/>
      <c r="K33" s="323"/>
      <c r="L33" s="260"/>
      <c r="M33" s="254"/>
      <c r="N33" s="254"/>
      <c r="O33" s="254"/>
      <c r="W33" s="251"/>
    </row>
    <row r="34" spans="1:23" s="255" customFormat="1" ht="20.100000000000001" customHeight="1" x14ac:dyDescent="0.15">
      <c r="A34" s="311" t="s">
        <v>82</v>
      </c>
      <c r="B34" s="312"/>
      <c r="C34" s="312"/>
      <c r="D34" s="312"/>
      <c r="E34" s="312"/>
      <c r="F34" s="312"/>
      <c r="G34" s="312"/>
      <c r="H34" s="279" t="str">
        <f>VLOOKUP(A34,Prereq,3,FALSE)</f>
        <v>EDSC2009, C&amp;I Senior</v>
      </c>
      <c r="I34" s="248">
        <v>25</v>
      </c>
      <c r="J34" s="322"/>
      <c r="K34" s="323"/>
      <c r="L34" s="260"/>
      <c r="M34" s="254"/>
      <c r="N34" s="254"/>
      <c r="W34" s="251"/>
    </row>
    <row r="35" spans="1:23" s="255" customFormat="1" ht="20.100000000000001" customHeight="1" x14ac:dyDescent="0.15">
      <c r="A35" s="307" t="e">
        <f>HLOOKUP(I2,MajorUnits,8,FALSE)</f>
        <v>#N/A</v>
      </c>
      <c r="B35" s="308"/>
      <c r="C35" s="308"/>
      <c r="D35" s="308"/>
      <c r="E35" s="308"/>
      <c r="F35" s="308"/>
      <c r="G35" s="308"/>
      <c r="H35" s="279" t="e">
        <f>VLOOKUP(A35,Prereq,3,FALSE)</f>
        <v>#N/A</v>
      </c>
      <c r="I35" s="248">
        <v>25</v>
      </c>
      <c r="J35" s="322"/>
      <c r="K35" s="323"/>
      <c r="L35" s="260"/>
      <c r="M35" s="254"/>
      <c r="N35" s="254"/>
      <c r="O35" s="254"/>
    </row>
    <row r="36" spans="1:23" s="255" customFormat="1" ht="20.100000000000001" customHeight="1" x14ac:dyDescent="0.15">
      <c r="A36" s="349" t="e">
        <f>HLOOKUP(J2,SecSpecUnits,7,FALSE)</f>
        <v>#N/A</v>
      </c>
      <c r="B36" s="350"/>
      <c r="C36" s="350"/>
      <c r="D36" s="350"/>
      <c r="E36" s="350"/>
      <c r="F36" s="350"/>
      <c r="G36" s="350"/>
      <c r="H36" s="279" t="e">
        <f>VLOOKUP(A36,Prereq,3,FALSE)</f>
        <v>#N/A</v>
      </c>
      <c r="I36" s="219">
        <v>25</v>
      </c>
      <c r="J36" s="322"/>
      <c r="K36" s="323"/>
      <c r="L36" s="260"/>
      <c r="M36" s="254"/>
      <c r="N36" s="254"/>
      <c r="O36" s="254"/>
    </row>
    <row r="37" spans="1:23" s="255" customFormat="1" ht="5.0999999999999996" customHeight="1" x14ac:dyDescent="0.15">
      <c r="H37" s="248"/>
      <c r="L37" s="260"/>
      <c r="M37" s="254"/>
      <c r="N37" s="254"/>
      <c r="O37" s="254"/>
    </row>
    <row r="38" spans="1:23" s="246" customFormat="1" ht="14.1" customHeight="1" x14ac:dyDescent="0.25">
      <c r="A38" s="240" t="s">
        <v>7</v>
      </c>
      <c r="B38" s="241"/>
      <c r="C38" s="242"/>
      <c r="D38" s="242"/>
      <c r="E38" s="242"/>
      <c r="F38" s="242"/>
      <c r="G38" s="242"/>
      <c r="H38" s="243" t="s">
        <v>3</v>
      </c>
      <c r="I38" s="243" t="s">
        <v>4</v>
      </c>
      <c r="J38" s="324" t="s">
        <v>90</v>
      </c>
      <c r="K38" s="325"/>
      <c r="L38" s="261"/>
      <c r="M38" s="245"/>
      <c r="N38" s="245"/>
      <c r="O38" s="245"/>
    </row>
    <row r="39" spans="1:23" s="251" customFormat="1" ht="20.100000000000001" customHeight="1" x14ac:dyDescent="0.15">
      <c r="A39" s="351" t="s">
        <v>440</v>
      </c>
      <c r="B39" s="352"/>
      <c r="C39" s="352"/>
      <c r="D39" s="352"/>
      <c r="E39" s="352"/>
      <c r="F39" s="352"/>
      <c r="G39" s="352"/>
      <c r="H39" s="279" t="str">
        <f>VLOOKUP(A39,Prereq,3,FALSE)</f>
        <v>Check Handbook</v>
      </c>
      <c r="I39" s="248">
        <v>25</v>
      </c>
      <c r="J39" s="318"/>
      <c r="K39" s="319"/>
      <c r="L39" s="258"/>
      <c r="M39" s="250"/>
      <c r="N39" s="250"/>
      <c r="O39" s="250"/>
    </row>
    <row r="40" spans="1:23" s="251" customFormat="1" ht="20.100000000000001" customHeight="1" x14ac:dyDescent="0.15">
      <c r="A40" s="311" t="s">
        <v>84</v>
      </c>
      <c r="B40" s="312"/>
      <c r="C40" s="312"/>
      <c r="D40" s="312"/>
      <c r="E40" s="312"/>
      <c r="F40" s="312"/>
      <c r="G40" s="312"/>
      <c r="H40" s="279" t="str">
        <f>VLOOKUP(A40,Prereq,3,FALSE)</f>
        <v>300CP</v>
      </c>
      <c r="I40" s="248">
        <v>25</v>
      </c>
      <c r="J40" s="347"/>
      <c r="K40" s="348"/>
      <c r="L40" s="259"/>
      <c r="M40" s="250"/>
      <c r="N40" s="250"/>
      <c r="O40" s="250"/>
    </row>
    <row r="41" spans="1:23" s="251" customFormat="1" ht="20.100000000000001" customHeight="1" x14ac:dyDescent="0.15">
      <c r="A41" s="311" t="s">
        <v>85</v>
      </c>
      <c r="B41" s="312"/>
      <c r="C41" s="312"/>
      <c r="D41" s="312"/>
      <c r="E41" s="312"/>
      <c r="F41" s="312"/>
      <c r="G41" s="312"/>
      <c r="H41" s="279" t="str">
        <f>VLOOKUP(A41,Prereq,3,FALSE)</f>
        <v>EDSC3005, 600CP</v>
      </c>
      <c r="I41" s="248">
        <v>25</v>
      </c>
      <c r="J41" s="322"/>
      <c r="K41" s="323"/>
      <c r="L41" s="259"/>
      <c r="M41" s="250"/>
      <c r="N41" s="250"/>
      <c r="O41" s="250"/>
    </row>
    <row r="42" spans="1:23" s="251" customFormat="1" ht="20.100000000000001" customHeight="1" x14ac:dyDescent="0.15">
      <c r="A42" s="307" t="e">
        <f>HLOOKUP(I2,MajorUnits,9,FALSE)</f>
        <v>#N/A</v>
      </c>
      <c r="B42" s="308"/>
      <c r="C42" s="308"/>
      <c r="D42" s="308"/>
      <c r="E42" s="308"/>
      <c r="F42" s="308"/>
      <c r="G42" s="308"/>
      <c r="H42" s="280" t="e">
        <f>VLOOKUP(A42,Prereq,3,FALSE)</f>
        <v>#N/A</v>
      </c>
      <c r="I42" s="218">
        <v>25</v>
      </c>
      <c r="J42" s="320"/>
      <c r="K42" s="321"/>
      <c r="L42" s="259"/>
      <c r="M42" s="250"/>
      <c r="N42" s="250"/>
      <c r="O42" s="250"/>
    </row>
    <row r="43" spans="1:23" s="251" customFormat="1" ht="5.0999999999999996" customHeight="1" x14ac:dyDescent="0.15">
      <c r="A43" s="315"/>
      <c r="B43" s="316"/>
      <c r="C43" s="316"/>
      <c r="D43" s="316"/>
      <c r="E43" s="316"/>
      <c r="F43" s="316"/>
      <c r="G43" s="316"/>
      <c r="H43" s="316"/>
      <c r="I43" s="316"/>
      <c r="J43" s="316"/>
      <c r="K43" s="317"/>
      <c r="L43" s="259"/>
      <c r="M43" s="250"/>
      <c r="N43" s="250"/>
      <c r="O43" s="250"/>
    </row>
    <row r="44" spans="1:23" s="255" customFormat="1" ht="20.100000000000001" customHeight="1" x14ac:dyDescent="0.15">
      <c r="A44" s="305" t="s">
        <v>86</v>
      </c>
      <c r="B44" s="306"/>
      <c r="C44" s="306"/>
      <c r="D44" s="306"/>
      <c r="E44" s="306"/>
      <c r="F44" s="306"/>
      <c r="G44" s="306"/>
      <c r="H44" s="279" t="str">
        <f>VLOOKUP(A44,Prereq,3,FALSE)</f>
        <v>All other units</v>
      </c>
      <c r="I44" s="220">
        <v>100</v>
      </c>
      <c r="J44" s="322"/>
      <c r="K44" s="323"/>
      <c r="L44" s="262"/>
      <c r="M44" s="254"/>
      <c r="N44" s="254"/>
      <c r="O44" s="254"/>
    </row>
    <row r="45" spans="1:23" s="246" customFormat="1" ht="30.2" customHeight="1" x14ac:dyDescent="0.25">
      <c r="A45" s="354" t="s">
        <v>8</v>
      </c>
      <c r="B45" s="354"/>
      <c r="C45" s="354"/>
      <c r="D45" s="354"/>
      <c r="E45" s="354"/>
      <c r="F45" s="354"/>
      <c r="G45" s="354"/>
      <c r="H45" s="354"/>
      <c r="I45" s="354"/>
      <c r="J45" s="354"/>
      <c r="K45" s="354"/>
      <c r="L45" s="259"/>
      <c r="M45" s="245"/>
      <c r="N45" s="245"/>
      <c r="O45" s="245"/>
    </row>
    <row r="46" spans="1:23" s="228" customFormat="1" ht="27.95" customHeight="1" x14ac:dyDescent="0.3">
      <c r="A46" s="353" t="s">
        <v>531</v>
      </c>
      <c r="B46" s="353"/>
      <c r="C46" s="353"/>
      <c r="D46" s="353"/>
      <c r="E46" s="353"/>
      <c r="F46" s="353"/>
      <c r="G46" s="353"/>
      <c r="H46" s="353"/>
      <c r="I46" s="353"/>
      <c r="J46" s="353"/>
      <c r="K46" s="353"/>
      <c r="L46" s="263"/>
      <c r="M46" s="227"/>
      <c r="N46" s="227"/>
      <c r="O46" s="227"/>
    </row>
    <row r="47" spans="1:23" ht="13.7" customHeight="1" x14ac:dyDescent="0.2">
      <c r="A47" s="354" t="s">
        <v>9</v>
      </c>
      <c r="B47" s="355"/>
      <c r="C47" s="355"/>
      <c r="D47" s="355"/>
      <c r="E47" s="355"/>
      <c r="F47" s="355"/>
      <c r="G47" s="355"/>
      <c r="H47" s="264"/>
      <c r="I47" s="264" t="s">
        <v>10</v>
      </c>
      <c r="J47" s="264"/>
      <c r="K47" s="264"/>
      <c r="L47" s="265"/>
    </row>
  </sheetData>
  <sheetProtection algorithmName="SHA-512" hashValue="k+K/C9iQMe7ooF3iiCh3dDy9QzFt7vFh2vXkmMHcuMUij7Wk3DFeyaFHQybqzWqmcZ8R9kXrm5GPCWuGOVJyPw==" saltValue="N0Z7Aex74fKLHdKfa+vTDQ==" spinCount="100000" sheet="1" objects="1" scenarios="1" formatCells="0"/>
  <mergeCells count="72">
    <mergeCell ref="J42:K42"/>
    <mergeCell ref="J40:K40"/>
    <mergeCell ref="A46:K46"/>
    <mergeCell ref="J44:K44"/>
    <mergeCell ref="A47:G47"/>
    <mergeCell ref="A44:G44"/>
    <mergeCell ref="A40:G40"/>
    <mergeCell ref="A41:G41"/>
    <mergeCell ref="A42:G42"/>
    <mergeCell ref="A45:K45"/>
    <mergeCell ref="J41:K41"/>
    <mergeCell ref="A43:K43"/>
    <mergeCell ref="J36:K36"/>
    <mergeCell ref="J38:K38"/>
    <mergeCell ref="J39:K39"/>
    <mergeCell ref="A36:G36"/>
    <mergeCell ref="A39:G39"/>
    <mergeCell ref="J34:K34"/>
    <mergeCell ref="J35:K35"/>
    <mergeCell ref="A33:G33"/>
    <mergeCell ref="A34:G34"/>
    <mergeCell ref="A35:G35"/>
    <mergeCell ref="J29:K29"/>
    <mergeCell ref="J30:K30"/>
    <mergeCell ref="J31:K31"/>
    <mergeCell ref="A31:G31"/>
    <mergeCell ref="J33:K33"/>
    <mergeCell ref="A30:G30"/>
    <mergeCell ref="A32:K32"/>
    <mergeCell ref="J13:K13"/>
    <mergeCell ref="J14:K14"/>
    <mergeCell ref="J16:K16"/>
    <mergeCell ref="J17:K17"/>
    <mergeCell ref="J18:K18"/>
    <mergeCell ref="A1:K1"/>
    <mergeCell ref="J6:K6"/>
    <mergeCell ref="J5:K5"/>
    <mergeCell ref="I4:K4"/>
    <mergeCell ref="F4:G4"/>
    <mergeCell ref="A6:G6"/>
    <mergeCell ref="J23:K23"/>
    <mergeCell ref="J24:K24"/>
    <mergeCell ref="J25:K25"/>
    <mergeCell ref="J27:K27"/>
    <mergeCell ref="A7:G7"/>
    <mergeCell ref="A8:G8"/>
    <mergeCell ref="J9:K9"/>
    <mergeCell ref="J12:K12"/>
    <mergeCell ref="A12:G12"/>
    <mergeCell ref="J7:K7"/>
    <mergeCell ref="J8:K8"/>
    <mergeCell ref="J11:K11"/>
    <mergeCell ref="A9:G9"/>
    <mergeCell ref="A11:G11"/>
    <mergeCell ref="A10:K10"/>
    <mergeCell ref="J19:K19"/>
    <mergeCell ref="A13:G13"/>
    <mergeCell ref="A25:G25"/>
    <mergeCell ref="A17:G17"/>
    <mergeCell ref="A28:G28"/>
    <mergeCell ref="A29:G29"/>
    <mergeCell ref="A20:G20"/>
    <mergeCell ref="A22:G22"/>
    <mergeCell ref="A23:G23"/>
    <mergeCell ref="A24:G24"/>
    <mergeCell ref="A14:G14"/>
    <mergeCell ref="A18:G18"/>
    <mergeCell ref="A19:G19"/>
    <mergeCell ref="A21:K21"/>
    <mergeCell ref="J28:K28"/>
    <mergeCell ref="J20:K20"/>
    <mergeCell ref="J22:K22"/>
  </mergeCells>
  <conditionalFormatting sqref="J39:K42 J33:K36 J44:K44">
    <cfRule type="cellIs" dxfId="280" priority="69" operator="equal">
      <formula>"CRL"</formula>
    </cfRule>
    <cfRule type="cellIs" dxfId="279" priority="70" operator="equal">
      <formula>"Complete"</formula>
    </cfRule>
    <cfRule type="containsText" dxfId="278" priority="73" operator="containsText" text="2017">
      <formula>NOT(ISERROR(SEARCH("2017",J33)))</formula>
    </cfRule>
    <cfRule type="containsText" dxfId="277" priority="74" operator="containsText" text="2018">
      <formula>NOT(ISERROR(SEARCH("2018",J33)))</formula>
    </cfRule>
    <cfRule type="containsText" dxfId="276" priority="75" operator="containsText" text="2019">
      <formula>NOT(ISERROR(SEARCH("2019",J33)))</formula>
    </cfRule>
    <cfRule type="containsText" dxfId="275" priority="76" operator="containsText" text="2020">
      <formula>NOT(ISERROR(SEARCH("2020",J33)))</formula>
    </cfRule>
  </conditionalFormatting>
  <conditionalFormatting sqref="A44 A6:A14 H6:H9 H17:H20 H28:H31 H39:H42 H11:H15 H22:H26 H33:H37 H44">
    <cfRule type="containsErrors" dxfId="274" priority="71">
      <formula>ISERROR(A6)</formula>
    </cfRule>
    <cfRule type="cellIs" dxfId="273" priority="72" operator="equal">
      <formula>0</formula>
    </cfRule>
  </conditionalFormatting>
  <conditionalFormatting sqref="A17:A20">
    <cfRule type="containsErrors" dxfId="272" priority="41">
      <formula>ISERROR(A17)</formula>
    </cfRule>
    <cfRule type="cellIs" dxfId="271" priority="42" operator="equal">
      <formula>0</formula>
    </cfRule>
  </conditionalFormatting>
  <conditionalFormatting sqref="A22:A25">
    <cfRule type="containsErrors" dxfId="270" priority="39">
      <formula>ISERROR(A22)</formula>
    </cfRule>
    <cfRule type="cellIs" dxfId="269" priority="40" operator="equal">
      <formula>0</formula>
    </cfRule>
  </conditionalFormatting>
  <conditionalFormatting sqref="A28:A31">
    <cfRule type="containsErrors" dxfId="268" priority="37">
      <formula>ISERROR(A28)</formula>
    </cfRule>
    <cfRule type="cellIs" dxfId="267" priority="38" operator="equal">
      <formula>0</formula>
    </cfRule>
  </conditionalFormatting>
  <conditionalFormatting sqref="A33:A34">
    <cfRule type="containsErrors" dxfId="266" priority="35">
      <formula>ISERROR(A33)</formula>
    </cfRule>
    <cfRule type="cellIs" dxfId="265" priority="36" operator="equal">
      <formula>0</formula>
    </cfRule>
  </conditionalFormatting>
  <conditionalFormatting sqref="A39:A42">
    <cfRule type="containsErrors" dxfId="264" priority="33">
      <formula>ISERROR(A39)</formula>
    </cfRule>
    <cfRule type="cellIs" dxfId="263" priority="34" operator="equal">
      <formula>0</formula>
    </cfRule>
  </conditionalFormatting>
  <conditionalFormatting sqref="A35:A36">
    <cfRule type="containsErrors" dxfId="262" priority="31">
      <formula>ISERROR(A35)</formula>
    </cfRule>
    <cfRule type="cellIs" dxfId="261" priority="32" operator="equal">
      <formula>0</formula>
    </cfRule>
  </conditionalFormatting>
  <conditionalFormatting sqref="F4:G4">
    <cfRule type="containsText" dxfId="260" priority="30" operator="containsText" text="Click &amp; choose from the drop-down">
      <formula>NOT(ISERROR(SEARCH("Click &amp; choose from the drop-down",F4)))</formula>
    </cfRule>
  </conditionalFormatting>
  <conditionalFormatting sqref="I4:K4">
    <cfRule type="containsText" dxfId="259" priority="29" operator="containsText" text="First choose a Major">
      <formula>NOT(ISERROR(SEARCH("First choose a Major",I4)))</formula>
    </cfRule>
  </conditionalFormatting>
  <conditionalFormatting sqref="A12:G12 A17:G18 A22:G22 A24:G24 A28:G28 A35:G35 A42:G42">
    <cfRule type="containsErrors" dxfId="258" priority="16">
      <formula>ISERROR(A12)</formula>
    </cfRule>
  </conditionalFormatting>
  <conditionalFormatting sqref="A13:G13 A19:G19 A23:G23 A29:G29 A31:G31 A36:G36">
    <cfRule type="containsErrors" dxfId="257" priority="15">
      <formula>ISERROR(A13)</formula>
    </cfRule>
  </conditionalFormatting>
  <conditionalFormatting sqref="J6:K9 J11:K20 J22:K31 J33:K42 J44:K44">
    <cfRule type="cellIs" dxfId="256" priority="7" operator="equal">
      <formula>"Sem 2 2023"</formula>
    </cfRule>
    <cfRule type="cellIs" dxfId="255" priority="8" operator="equal">
      <formula>"Sem 1 2023"</formula>
    </cfRule>
    <cfRule type="cellIs" dxfId="254" priority="9" operator="equal">
      <formula>"Sem 2 2022"</formula>
    </cfRule>
    <cfRule type="cellIs" dxfId="253" priority="10" operator="equal">
      <formula>"Sem 1 2022"</formula>
    </cfRule>
    <cfRule type="cellIs" dxfId="252" priority="11" operator="equal">
      <formula>"Sem 2 2021"</formula>
    </cfRule>
    <cfRule type="cellIs" dxfId="251" priority="12" operator="equal">
      <formula>"Sem 1 2021"</formula>
    </cfRule>
    <cfRule type="cellIs" dxfId="250" priority="13" operator="equal">
      <formula>"CRL"</formula>
    </cfRule>
    <cfRule type="cellIs" dxfId="249" priority="14" operator="equal">
      <formula>"Passed"</formula>
    </cfRule>
  </conditionalFormatting>
  <conditionalFormatting sqref="A21">
    <cfRule type="containsErrors" dxfId="248" priority="5">
      <formula>ISERROR(A21)</formula>
    </cfRule>
    <cfRule type="cellIs" dxfId="247" priority="6" operator="equal">
      <formula>0</formula>
    </cfRule>
  </conditionalFormatting>
  <conditionalFormatting sqref="A32">
    <cfRule type="containsErrors" dxfId="246" priority="3">
      <formula>ISERROR(A32)</formula>
    </cfRule>
    <cfRule type="cellIs" dxfId="245" priority="4" operator="equal">
      <formula>0</formula>
    </cfRule>
  </conditionalFormatting>
  <conditionalFormatting sqref="A43">
    <cfRule type="containsErrors" dxfId="244" priority="1">
      <formula>ISERROR(A43)</formula>
    </cfRule>
    <cfRule type="cellIs" dxfId="243" priority="2" operator="equal">
      <formula>0</formula>
    </cfRule>
  </conditionalFormatting>
  <dataValidations count="1">
    <dataValidation type="list" allowBlank="1" showErrorMessage="1" error="Please choose a Major" sqref="I4:K4">
      <formula1>INDIRECT($I$2)</formula1>
    </dataValidation>
  </dataValidations>
  <hyperlinks>
    <hyperlink ref="A46:K46" r:id="rId1" display="If you have any queries about your course, please contact Curtin Connect."/>
  </hyperlinks>
  <printOptions horizontalCentered="1" verticalCentered="1"/>
  <pageMargins left="0.15748031496062992" right="0.15748031496062992" top="0.19685039370078741" bottom="0.19685039370078741" header="0.31496062992125984" footer="0.31496062992125984"/>
  <pageSetup paperSize="9" orientation="portrait" r:id="rId2"/>
  <ignoredErrors>
    <ignoredError sqref="A15:G16 H15:H16" evalError="1"/>
    <ignoredError sqref="A12:G12 H12:H14 A13:G14 I2:J2 H33:K34 I28:K31 A28 I35:K35 A35 A32:K32 H35 H28:H31 A33:G34 A29:G31 B28:G28 B35:G35 A24 A22 A23:G23 B22:G22 B24:G24 A17 A18 B17:G17 B18:G18 A42:G42 A36:G38 A25:G27 H22:H27 B39:G39 A40:G41 H36:H42 H17:H20 A19:G20" evalError="1" unlockedFormula="1"/>
    <ignoredError sqref="A6:K7 I13:K14 I12:K12 A21:K21 I19:K20 I17:K18 A43:K43 I36:K42 A39 I22:K27 H44 A9:K11 A8:I8 K8" unlockedFormula="1"/>
  </ignoredErrors>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'Unitsets - Staff only'!$C$4:$C$17</xm:f>
          </x14:formula1>
          <xm:sqref>F4:G4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zoomScaleNormal="100" workbookViewId="0">
      <selection activeCell="M4" sqref="M4"/>
    </sheetView>
  </sheetViews>
  <sheetFormatPr defaultColWidth="9.140625" defaultRowHeight="15.75" x14ac:dyDescent="0.25"/>
  <cols>
    <col min="1" max="1" width="10.140625" style="225" customWidth="1"/>
    <col min="2" max="2" width="3" style="225" customWidth="1"/>
    <col min="3" max="3" width="7.7109375" style="225" customWidth="1"/>
    <col min="4" max="4" width="15.7109375" style="225" customWidth="1"/>
    <col min="5" max="5" width="6.7109375" style="225" customWidth="1"/>
    <col min="6" max="6" width="10.140625" style="225" customWidth="1"/>
    <col min="7" max="7" width="10.42578125" style="225" customWidth="1"/>
    <col min="8" max="8" width="12.7109375" style="225" customWidth="1"/>
    <col min="9" max="9" width="5.7109375" style="225" customWidth="1"/>
    <col min="10" max="10" width="6.85546875" style="225" bestFit="1" customWidth="1"/>
    <col min="11" max="11" width="9.7109375" style="225" customWidth="1"/>
    <col min="12" max="12" width="10" style="269" customWidth="1"/>
    <col min="13" max="16384" width="9.140625" style="225"/>
  </cols>
  <sheetData>
    <row r="1" spans="1:12" ht="35.1" customHeight="1" x14ac:dyDescent="0.3">
      <c r="A1" s="340" t="s">
        <v>0</v>
      </c>
      <c r="B1" s="340"/>
      <c r="C1" s="340"/>
      <c r="D1" s="340"/>
      <c r="E1" s="340"/>
      <c r="F1" s="340"/>
      <c r="G1" s="340"/>
      <c r="H1" s="340"/>
      <c r="I1" s="340"/>
      <c r="J1" s="340"/>
      <c r="K1" s="340"/>
      <c r="L1" s="266"/>
    </row>
    <row r="2" spans="1:12" s="228" customFormat="1" ht="16.5" customHeight="1" x14ac:dyDescent="0.3">
      <c r="A2" s="276" t="s">
        <v>553</v>
      </c>
      <c r="B2" s="276"/>
      <c r="C2" s="276"/>
      <c r="D2" s="276"/>
      <c r="E2" s="276"/>
      <c r="F2" s="276"/>
      <c r="G2" s="276"/>
      <c r="H2" s="276"/>
      <c r="I2" s="277" t="str">
        <f>VLOOKUP(F4,Majors,2,FALSE)</f>
        <v>NIL</v>
      </c>
      <c r="J2" s="278"/>
      <c r="K2" s="281" t="e">
        <f>VLOOKUP(I4,SecSpec,4,FALSE)</f>
        <v>#N/A</v>
      </c>
      <c r="L2" s="266"/>
    </row>
    <row r="3" spans="1:12" s="232" customFormat="1" ht="18" customHeight="1" x14ac:dyDescent="0.3">
      <c r="A3" s="229" t="s">
        <v>1</v>
      </c>
      <c r="B3" s="230" t="s">
        <v>516</v>
      </c>
      <c r="C3" s="230"/>
      <c r="D3" s="230"/>
      <c r="E3" s="231"/>
      <c r="G3" s="229"/>
      <c r="I3" s="229"/>
      <c r="J3" s="233"/>
      <c r="K3" s="234"/>
      <c r="L3" s="266"/>
    </row>
    <row r="4" spans="1:12" s="232" customFormat="1" ht="24.95" customHeight="1" x14ac:dyDescent="0.3">
      <c r="A4" s="229"/>
      <c r="B4" s="237"/>
      <c r="C4" s="233"/>
      <c r="D4" s="238"/>
      <c r="E4" s="231" t="s">
        <v>25</v>
      </c>
      <c r="F4" s="344" t="s">
        <v>44</v>
      </c>
      <c r="G4" s="344"/>
      <c r="H4" s="239" t="s">
        <v>27</v>
      </c>
      <c r="I4" s="343" t="s">
        <v>71</v>
      </c>
      <c r="J4" s="343"/>
      <c r="K4" s="343"/>
      <c r="L4" s="266"/>
    </row>
    <row r="5" spans="1:12" s="246" customFormat="1" ht="14.1" customHeight="1" x14ac:dyDescent="0.3">
      <c r="A5" s="240" t="s">
        <v>352</v>
      </c>
      <c r="B5" s="241"/>
      <c r="C5" s="242"/>
      <c r="D5" s="242"/>
      <c r="E5" s="242"/>
      <c r="F5" s="242"/>
      <c r="G5" s="242"/>
      <c r="H5" s="243" t="s">
        <v>3</v>
      </c>
      <c r="I5" s="243" t="s">
        <v>4</v>
      </c>
      <c r="J5" s="324" t="s">
        <v>90</v>
      </c>
      <c r="K5" s="325"/>
      <c r="L5" s="266"/>
    </row>
    <row r="6" spans="1:12" s="251" customFormat="1" ht="20.100000000000001" customHeight="1" x14ac:dyDescent="0.3">
      <c r="A6" s="338" t="s">
        <v>78</v>
      </c>
      <c r="B6" s="339"/>
      <c r="C6" s="339"/>
      <c r="D6" s="339"/>
      <c r="E6" s="339"/>
      <c r="F6" s="339"/>
      <c r="G6" s="339"/>
      <c r="H6" s="279" t="str">
        <f>VLOOKUP(A6,Prereq,3,FALSE)</f>
        <v>NIL</v>
      </c>
      <c r="I6" s="248">
        <v>25</v>
      </c>
      <c r="J6" s="341"/>
      <c r="K6" s="342"/>
      <c r="L6" s="266"/>
    </row>
    <row r="7" spans="1:12" s="251" customFormat="1" ht="20.100000000000001" customHeight="1" x14ac:dyDescent="0.3">
      <c r="A7" s="336" t="s">
        <v>77</v>
      </c>
      <c r="B7" s="337"/>
      <c r="C7" s="337"/>
      <c r="D7" s="337"/>
      <c r="E7" s="337"/>
      <c r="F7" s="337"/>
      <c r="G7" s="337"/>
      <c r="H7" s="279" t="str">
        <f>VLOOKUP(A7,Prereq,3,FALSE)</f>
        <v>NIL</v>
      </c>
      <c r="I7" s="248">
        <v>25</v>
      </c>
      <c r="J7" s="358"/>
      <c r="K7" s="359"/>
      <c r="L7" s="266"/>
    </row>
    <row r="8" spans="1:12" s="251" customFormat="1" ht="20.100000000000001" customHeight="1" x14ac:dyDescent="0.3">
      <c r="A8" s="356" t="e">
        <f>HLOOKUP(I2,MajorUnits,2,FALSE)</f>
        <v>#N/A</v>
      </c>
      <c r="B8" s="357"/>
      <c r="C8" s="357"/>
      <c r="D8" s="357"/>
      <c r="E8" s="357"/>
      <c r="F8" s="357"/>
      <c r="G8" s="357"/>
      <c r="H8" s="282" t="e">
        <f>VLOOKUP(A8,Prereq,3,FALSE)</f>
        <v>#N/A</v>
      </c>
      <c r="I8" s="248">
        <v>25</v>
      </c>
      <c r="J8" s="358"/>
      <c r="K8" s="359"/>
      <c r="L8" s="266"/>
    </row>
    <row r="9" spans="1:12" s="251" customFormat="1" ht="20.100000000000001" customHeight="1" x14ac:dyDescent="0.3">
      <c r="A9" s="362" t="e">
        <f>HLOOKUP(K2,SecSpecUnits,2,FALSE)</f>
        <v>#N/A</v>
      </c>
      <c r="B9" s="363"/>
      <c r="C9" s="363"/>
      <c r="D9" s="363"/>
      <c r="E9" s="363"/>
      <c r="F9" s="363"/>
      <c r="G9" s="363"/>
      <c r="H9" s="280" t="e">
        <f>VLOOKUP(A9,Prereq,3,FALSE)</f>
        <v>#N/A</v>
      </c>
      <c r="I9" s="222">
        <v>25</v>
      </c>
      <c r="J9" s="326"/>
      <c r="K9" s="327"/>
      <c r="L9" s="266"/>
    </row>
    <row r="10" spans="1:12" s="251" customFormat="1" ht="5.0999999999999996" customHeight="1" x14ac:dyDescent="0.3">
      <c r="A10" s="315"/>
      <c r="B10" s="316"/>
      <c r="C10" s="316"/>
      <c r="D10" s="316"/>
      <c r="E10" s="316"/>
      <c r="F10" s="316"/>
      <c r="G10" s="316"/>
      <c r="H10" s="316"/>
      <c r="I10" s="316"/>
      <c r="J10" s="316"/>
      <c r="K10" s="317"/>
      <c r="L10" s="266"/>
    </row>
    <row r="11" spans="1:12" s="251" customFormat="1" ht="20.100000000000001" customHeight="1" x14ac:dyDescent="0.3">
      <c r="A11" s="364" t="s">
        <v>74</v>
      </c>
      <c r="B11" s="365"/>
      <c r="C11" s="365"/>
      <c r="D11" s="365"/>
      <c r="E11" s="365"/>
      <c r="F11" s="365"/>
      <c r="G11" s="365"/>
      <c r="H11" s="279" t="str">
        <f>VLOOKUP(A11,Prereq,3,FALSE)</f>
        <v>NIL</v>
      </c>
      <c r="I11" s="252">
        <v>25</v>
      </c>
      <c r="J11" s="334"/>
      <c r="K11" s="335"/>
      <c r="L11" s="266"/>
    </row>
    <row r="12" spans="1:12" s="255" customFormat="1" ht="20.100000000000001" customHeight="1" x14ac:dyDescent="0.3">
      <c r="A12" s="313" t="s">
        <v>75</v>
      </c>
      <c r="B12" s="314"/>
      <c r="C12" s="314"/>
      <c r="D12" s="314"/>
      <c r="E12" s="314"/>
      <c r="F12" s="314"/>
      <c r="G12" s="314"/>
      <c r="H12" s="279" t="str">
        <f>VLOOKUP(A12,Prereq,3,FALSE)</f>
        <v>NIL</v>
      </c>
      <c r="I12" s="221">
        <v>25</v>
      </c>
      <c r="J12" s="328"/>
      <c r="K12" s="329"/>
      <c r="L12" s="266"/>
    </row>
    <row r="13" spans="1:12" s="255" customFormat="1" ht="20.100000000000001" customHeight="1" x14ac:dyDescent="0.3">
      <c r="A13" s="313" t="s">
        <v>76</v>
      </c>
      <c r="B13" s="314"/>
      <c r="C13" s="314"/>
      <c r="D13" s="314"/>
      <c r="E13" s="314"/>
      <c r="F13" s="314"/>
      <c r="G13" s="314"/>
      <c r="H13" s="279" t="str">
        <f>VLOOKUP(A13,Prereq,3,FALSE)</f>
        <v>NIL</v>
      </c>
      <c r="I13" s="248">
        <v>25</v>
      </c>
      <c r="J13" s="328"/>
      <c r="K13" s="329"/>
      <c r="L13" s="266"/>
    </row>
    <row r="14" spans="1:12" s="255" customFormat="1" ht="20.100000000000001" customHeight="1" x14ac:dyDescent="0.3">
      <c r="A14" s="356" t="e">
        <f>HLOOKUP(I2,MajorUnits,3,FALSE)</f>
        <v>#N/A</v>
      </c>
      <c r="B14" s="357"/>
      <c r="C14" s="357"/>
      <c r="D14" s="357"/>
      <c r="E14" s="357"/>
      <c r="F14" s="357"/>
      <c r="G14" s="357"/>
      <c r="H14" s="279" t="e">
        <f>VLOOKUP(A14,Prereq,3,FALSE)</f>
        <v>#N/A</v>
      </c>
      <c r="I14" s="248">
        <v>25</v>
      </c>
      <c r="J14" s="328"/>
      <c r="K14" s="329"/>
      <c r="L14" s="266"/>
    </row>
    <row r="15" spans="1:12" s="255" customFormat="1" ht="5.0999999999999996" customHeight="1" x14ac:dyDescent="0.3">
      <c r="L15" s="266"/>
    </row>
    <row r="16" spans="1:12" s="246" customFormat="1" ht="14.1" customHeight="1" x14ac:dyDescent="0.3">
      <c r="A16" s="240" t="s">
        <v>400</v>
      </c>
      <c r="B16" s="241"/>
      <c r="C16" s="242"/>
      <c r="D16" s="242"/>
      <c r="E16" s="242"/>
      <c r="F16" s="242"/>
      <c r="G16" s="242"/>
      <c r="H16" s="243" t="s">
        <v>3</v>
      </c>
      <c r="I16" s="243" t="s">
        <v>4</v>
      </c>
      <c r="J16" s="324" t="s">
        <v>90</v>
      </c>
      <c r="K16" s="325"/>
      <c r="L16" s="266"/>
    </row>
    <row r="17" spans="1:14" s="251" customFormat="1" ht="20.100000000000001" customHeight="1" x14ac:dyDescent="0.3">
      <c r="A17" s="360" t="s">
        <v>79</v>
      </c>
      <c r="B17" s="361"/>
      <c r="C17" s="361"/>
      <c r="D17" s="361"/>
      <c r="E17" s="361"/>
      <c r="F17" s="361"/>
      <c r="G17" s="361"/>
      <c r="H17" s="279" t="str">
        <f>VLOOKUP(A17,Prereq,3,FALSE)</f>
        <v>EDUC1021, 50CP</v>
      </c>
      <c r="I17" s="248">
        <v>25</v>
      </c>
      <c r="J17" s="318"/>
      <c r="K17" s="319"/>
      <c r="L17" s="266"/>
    </row>
    <row r="18" spans="1:14" s="251" customFormat="1" ht="20.100000000000001" customHeight="1" x14ac:dyDescent="0.3">
      <c r="A18" s="307" t="e">
        <f>HLOOKUP(I2,MajorUnits,4,FALSE)</f>
        <v>#N/A</v>
      </c>
      <c r="B18" s="308"/>
      <c r="C18" s="308"/>
      <c r="D18" s="308"/>
      <c r="E18" s="308"/>
      <c r="F18" s="308"/>
      <c r="G18" s="308"/>
      <c r="H18" s="279" t="e">
        <f>VLOOKUP(A18,Prereq,3,FALSE)</f>
        <v>#N/A</v>
      </c>
      <c r="I18" s="248">
        <v>25</v>
      </c>
      <c r="J18" s="347"/>
      <c r="K18" s="348"/>
      <c r="L18" s="266"/>
    </row>
    <row r="19" spans="1:14" s="251" customFormat="1" ht="20.100000000000001" customHeight="1" x14ac:dyDescent="0.3">
      <c r="A19" s="309" t="e">
        <f>HLOOKUP(K2,SecSpecUnits,4,FALSE)</f>
        <v>#N/A</v>
      </c>
      <c r="B19" s="310"/>
      <c r="C19" s="310"/>
      <c r="D19" s="310"/>
      <c r="E19" s="310"/>
      <c r="F19" s="310"/>
      <c r="G19" s="310"/>
      <c r="H19" s="279" t="e">
        <f>VLOOKUP(A19,Prereq,3,FALSE)</f>
        <v>#N/A</v>
      </c>
      <c r="I19" s="248">
        <v>25</v>
      </c>
      <c r="J19" s="322"/>
      <c r="K19" s="323"/>
      <c r="L19" s="266"/>
    </row>
    <row r="20" spans="1:14" s="251" customFormat="1" ht="20.100000000000001" customHeight="1" x14ac:dyDescent="0.3">
      <c r="A20" s="311" t="s">
        <v>440</v>
      </c>
      <c r="B20" s="312"/>
      <c r="C20" s="312"/>
      <c r="D20" s="312"/>
      <c r="E20" s="312"/>
      <c r="F20" s="312"/>
      <c r="G20" s="312"/>
      <c r="H20" s="280" t="str">
        <f>VLOOKUP(A20,Prereq,3,FALSE)</f>
        <v>Check Handbook</v>
      </c>
      <c r="I20" s="218">
        <v>25</v>
      </c>
      <c r="J20" s="320"/>
      <c r="K20" s="321"/>
      <c r="L20" s="266"/>
    </row>
    <row r="21" spans="1:14" s="251" customFormat="1" ht="5.0999999999999996" customHeight="1" x14ac:dyDescent="0.3">
      <c r="A21" s="315"/>
      <c r="B21" s="316"/>
      <c r="C21" s="316"/>
      <c r="D21" s="316"/>
      <c r="E21" s="316"/>
      <c r="F21" s="316"/>
      <c r="G21" s="316"/>
      <c r="H21" s="316"/>
      <c r="I21" s="316"/>
      <c r="J21" s="316"/>
      <c r="K21" s="317"/>
      <c r="L21" s="266"/>
    </row>
    <row r="22" spans="1:14" s="251" customFormat="1" ht="20.100000000000001" customHeight="1" x14ac:dyDescent="0.3">
      <c r="A22" s="366" t="s">
        <v>89</v>
      </c>
      <c r="B22" s="367"/>
      <c r="C22" s="367"/>
      <c r="D22" s="367"/>
      <c r="E22" s="367"/>
      <c r="F22" s="367"/>
      <c r="G22" s="367"/>
      <c r="H22" s="279" t="str">
        <f>VLOOKUP(A22,Prereq,3,FALSE)</f>
        <v>EDUC1017, EDSC1011</v>
      </c>
      <c r="I22" s="248">
        <v>25</v>
      </c>
      <c r="J22" s="368"/>
      <c r="K22" s="369"/>
      <c r="L22" s="266"/>
    </row>
    <row r="23" spans="1:14" s="251" customFormat="1" ht="20.100000000000001" customHeight="1" x14ac:dyDescent="0.3">
      <c r="A23" s="307" t="e">
        <f>HLOOKUP(I2,MajorUnits,7,FALSE)</f>
        <v>#N/A</v>
      </c>
      <c r="B23" s="308"/>
      <c r="C23" s="308"/>
      <c r="D23" s="308"/>
      <c r="E23" s="308"/>
      <c r="F23" s="308"/>
      <c r="G23" s="308"/>
      <c r="H23" s="279" t="e">
        <f>VLOOKUP(A23,Prereq,3,FALSE)</f>
        <v>#N/A</v>
      </c>
      <c r="I23" s="248">
        <v>25</v>
      </c>
      <c r="J23" s="322"/>
      <c r="K23" s="323"/>
      <c r="L23" s="266"/>
    </row>
    <row r="24" spans="1:14" s="255" customFormat="1" ht="20.100000000000001" customHeight="1" x14ac:dyDescent="0.3">
      <c r="A24" s="309" t="e">
        <f>HLOOKUP(K2,SecSpecUnits,3,FALSE)</f>
        <v>#N/A</v>
      </c>
      <c r="B24" s="310"/>
      <c r="C24" s="310"/>
      <c r="D24" s="310"/>
      <c r="E24" s="310"/>
      <c r="F24" s="310"/>
      <c r="G24" s="310"/>
      <c r="H24" s="279" t="e">
        <f>VLOOKUP(A24,Prereq,3,FALSE)</f>
        <v>#N/A</v>
      </c>
      <c r="I24" s="222">
        <v>25</v>
      </c>
      <c r="J24" s="320"/>
      <c r="K24" s="321"/>
      <c r="L24" s="266"/>
    </row>
    <row r="25" spans="1:14" s="255" customFormat="1" ht="20.100000000000001" customHeight="1" x14ac:dyDescent="0.3">
      <c r="A25" s="349" t="e">
        <f>HLOOKUP(K2,SecSpecUnits,6,FALSE)</f>
        <v>#N/A</v>
      </c>
      <c r="B25" s="350"/>
      <c r="C25" s="350"/>
      <c r="D25" s="350"/>
      <c r="E25" s="350"/>
      <c r="F25" s="350"/>
      <c r="G25" s="350"/>
      <c r="H25" s="279" t="e">
        <f>VLOOKUP(A25,Prereq,3,FALSE)</f>
        <v>#N/A</v>
      </c>
      <c r="I25" s="220">
        <v>25</v>
      </c>
      <c r="J25" s="322"/>
      <c r="K25" s="323"/>
      <c r="L25" s="266"/>
    </row>
    <row r="26" spans="1:14" s="255" customFormat="1" ht="5.0999999999999996" customHeight="1" x14ac:dyDescent="0.3">
      <c r="L26" s="266"/>
    </row>
    <row r="27" spans="1:14" s="246" customFormat="1" ht="14.1" customHeight="1" x14ac:dyDescent="0.3">
      <c r="A27" s="240" t="s">
        <v>401</v>
      </c>
      <c r="B27" s="241"/>
      <c r="C27" s="242"/>
      <c r="D27" s="242"/>
      <c r="E27" s="242"/>
      <c r="F27" s="242"/>
      <c r="G27" s="242"/>
      <c r="H27" s="243" t="s">
        <v>3</v>
      </c>
      <c r="I27" s="243" t="s">
        <v>4</v>
      </c>
      <c r="J27" s="324" t="s">
        <v>90</v>
      </c>
      <c r="K27" s="325"/>
      <c r="L27" s="266"/>
    </row>
    <row r="28" spans="1:14" s="251" customFormat="1" ht="20.100000000000001" customHeight="1" x14ac:dyDescent="0.3">
      <c r="A28" s="305" t="s">
        <v>166</v>
      </c>
      <c r="B28" s="306"/>
      <c r="C28" s="306"/>
      <c r="D28" s="306"/>
      <c r="E28" s="306"/>
      <c r="F28" s="306"/>
      <c r="G28" s="306"/>
      <c r="H28" s="279" t="str">
        <f>VLOOKUP(A28,Prereq,3,FALSE)</f>
        <v>EDSC2008</v>
      </c>
      <c r="I28" s="248">
        <v>25</v>
      </c>
      <c r="J28" s="318"/>
      <c r="K28" s="319"/>
      <c r="L28" s="266"/>
    </row>
    <row r="29" spans="1:14" s="251" customFormat="1" ht="20.100000000000001" customHeight="1" x14ac:dyDescent="0.3">
      <c r="A29" s="307" t="e">
        <f>HLOOKUP(I2,MajorUnits,6,FALSE)</f>
        <v>#N/A</v>
      </c>
      <c r="B29" s="308"/>
      <c r="C29" s="308"/>
      <c r="D29" s="308"/>
      <c r="E29" s="308"/>
      <c r="F29" s="308"/>
      <c r="G29" s="308"/>
      <c r="H29" s="279" t="e">
        <f>VLOOKUP(A29,Prereq,3,FALSE)</f>
        <v>#N/A</v>
      </c>
      <c r="I29" s="248">
        <v>25</v>
      </c>
      <c r="J29" s="322"/>
      <c r="K29" s="323"/>
      <c r="L29" s="266"/>
      <c r="N29" s="267"/>
    </row>
    <row r="30" spans="1:14" s="251" customFormat="1" ht="20.100000000000001" customHeight="1" x14ac:dyDescent="0.3">
      <c r="A30" s="307" t="e">
        <f>HLOOKUP(I2,MajorUnits,5,FALSE)</f>
        <v>#N/A</v>
      </c>
      <c r="B30" s="308"/>
      <c r="C30" s="308"/>
      <c r="D30" s="308"/>
      <c r="E30" s="308"/>
      <c r="F30" s="308"/>
      <c r="G30" s="308"/>
      <c r="H30" s="279" t="e">
        <f>VLOOKUP(A30,Prereq,3,FALSE)</f>
        <v>#N/A</v>
      </c>
      <c r="I30" s="248">
        <v>25</v>
      </c>
      <c r="J30" s="322"/>
      <c r="K30" s="323"/>
      <c r="L30" s="266"/>
    </row>
    <row r="31" spans="1:14" s="251" customFormat="1" ht="20.100000000000001" customHeight="1" x14ac:dyDescent="0.3">
      <c r="A31" s="309" t="e">
        <f>HLOOKUP(K2,SecSpecUnits,7,FALSE)</f>
        <v>#N/A</v>
      </c>
      <c r="B31" s="310"/>
      <c r="C31" s="310"/>
      <c r="D31" s="310"/>
      <c r="E31" s="310"/>
      <c r="F31" s="310"/>
      <c r="G31" s="310"/>
      <c r="H31" s="280" t="e">
        <f>VLOOKUP(A31,Prereq,3,FALSE)</f>
        <v>#N/A</v>
      </c>
      <c r="I31" s="218">
        <v>25</v>
      </c>
      <c r="J31" s="320"/>
      <c r="K31" s="321"/>
      <c r="L31" s="266"/>
    </row>
    <row r="32" spans="1:14" s="251" customFormat="1" ht="5.0999999999999996" customHeight="1" x14ac:dyDescent="0.3">
      <c r="A32" s="315"/>
      <c r="B32" s="316"/>
      <c r="C32" s="316"/>
      <c r="D32" s="316"/>
      <c r="E32" s="316"/>
      <c r="F32" s="316"/>
      <c r="G32" s="316"/>
      <c r="H32" s="316"/>
      <c r="I32" s="316"/>
      <c r="J32" s="316"/>
      <c r="K32" s="317"/>
      <c r="L32" s="266"/>
    </row>
    <row r="33" spans="1:12" s="255" customFormat="1" ht="20.100000000000001" customHeight="1" x14ac:dyDescent="0.3">
      <c r="A33" s="370" t="s">
        <v>81</v>
      </c>
      <c r="B33" s="371"/>
      <c r="C33" s="371"/>
      <c r="D33" s="371"/>
      <c r="E33" s="371"/>
      <c r="F33" s="371"/>
      <c r="G33" s="371"/>
      <c r="H33" s="279" t="str">
        <f>VLOOKUP(A33,Prereq,3,FALSE)</f>
        <v>EDUC1021, EDUC2004, 300CP</v>
      </c>
      <c r="I33" s="248">
        <v>25</v>
      </c>
      <c r="J33" s="368"/>
      <c r="K33" s="369"/>
      <c r="L33" s="266"/>
    </row>
    <row r="34" spans="1:12" s="255" customFormat="1" ht="20.100000000000001" customHeight="1" x14ac:dyDescent="0.3">
      <c r="A34" s="311" t="s">
        <v>84</v>
      </c>
      <c r="B34" s="312"/>
      <c r="C34" s="312"/>
      <c r="D34" s="312"/>
      <c r="E34" s="312"/>
      <c r="F34" s="312"/>
      <c r="G34" s="312"/>
      <c r="H34" s="283" t="str">
        <f>VLOOKUP(A34,Prereq,3,FALSE)</f>
        <v>300CP</v>
      </c>
      <c r="I34" s="221">
        <v>25</v>
      </c>
      <c r="J34" s="322"/>
      <c r="K34" s="323"/>
      <c r="L34" s="266"/>
    </row>
    <row r="35" spans="1:12" s="255" customFormat="1" ht="20.100000000000001" customHeight="1" x14ac:dyDescent="0.3">
      <c r="A35" s="309" t="e">
        <f>HLOOKUP(K2,SecSpecUnits,5,FALSE)</f>
        <v>#N/A</v>
      </c>
      <c r="B35" s="310"/>
      <c r="C35" s="310"/>
      <c r="D35" s="310"/>
      <c r="E35" s="310"/>
      <c r="F35" s="310"/>
      <c r="G35" s="310"/>
      <c r="H35" s="279" t="e">
        <f>VLOOKUP(A35,Prereq,3,FALSE)</f>
        <v>#N/A</v>
      </c>
      <c r="I35" s="248">
        <v>25</v>
      </c>
      <c r="J35" s="322"/>
      <c r="K35" s="323"/>
      <c r="L35" s="266"/>
    </row>
    <row r="36" spans="1:12" s="255" customFormat="1" ht="20.100000000000001" customHeight="1" x14ac:dyDescent="0.3">
      <c r="A36" s="372" t="e">
        <f>HLOOKUP(I2,MajorUnits,9,FALSE)</f>
        <v>#N/A</v>
      </c>
      <c r="B36" s="373"/>
      <c r="C36" s="373"/>
      <c r="D36" s="373"/>
      <c r="E36" s="373"/>
      <c r="F36" s="373"/>
      <c r="G36" s="373"/>
      <c r="H36" s="279" t="e">
        <f>VLOOKUP(A36,Prereq,3,FALSE)</f>
        <v>#N/A</v>
      </c>
      <c r="I36" s="219">
        <v>25</v>
      </c>
      <c r="J36" s="322"/>
      <c r="K36" s="323"/>
      <c r="L36" s="266"/>
    </row>
    <row r="37" spans="1:12" s="255" customFormat="1" ht="5.0999999999999996" customHeight="1" x14ac:dyDescent="0.3">
      <c r="L37" s="266"/>
    </row>
    <row r="38" spans="1:12" s="246" customFormat="1" ht="14.1" customHeight="1" x14ac:dyDescent="0.3">
      <c r="A38" s="240" t="s">
        <v>402</v>
      </c>
      <c r="B38" s="241"/>
      <c r="C38" s="242"/>
      <c r="D38" s="242"/>
      <c r="E38" s="242"/>
      <c r="F38" s="242"/>
      <c r="G38" s="242"/>
      <c r="H38" s="243" t="s">
        <v>3</v>
      </c>
      <c r="I38" s="243" t="s">
        <v>4</v>
      </c>
      <c r="J38" s="324" t="s">
        <v>90</v>
      </c>
      <c r="K38" s="325"/>
      <c r="L38" s="266"/>
    </row>
    <row r="39" spans="1:12" s="251" customFormat="1" ht="20.100000000000001" customHeight="1" x14ac:dyDescent="0.3">
      <c r="A39" s="305" t="s">
        <v>80</v>
      </c>
      <c r="B39" s="306"/>
      <c r="C39" s="306"/>
      <c r="D39" s="306"/>
      <c r="E39" s="306"/>
      <c r="F39" s="306"/>
      <c r="G39" s="306"/>
      <c r="H39" s="279" t="str">
        <f>VLOOKUP(A39,Prereq,3,FALSE)</f>
        <v>NIL</v>
      </c>
      <c r="I39" s="248">
        <v>25</v>
      </c>
      <c r="J39" s="318"/>
      <c r="K39" s="319"/>
      <c r="L39" s="268"/>
    </row>
    <row r="40" spans="1:12" s="251" customFormat="1" ht="20.100000000000001" customHeight="1" x14ac:dyDescent="0.3">
      <c r="A40" s="311" t="s">
        <v>82</v>
      </c>
      <c r="B40" s="312"/>
      <c r="C40" s="312"/>
      <c r="D40" s="312"/>
      <c r="E40" s="312"/>
      <c r="F40" s="312"/>
      <c r="G40" s="312"/>
      <c r="H40" s="279" t="str">
        <f>VLOOKUP(A40,Prereq,3,FALSE)</f>
        <v>EDSC2009, C&amp;I Senior</v>
      </c>
      <c r="I40" s="248">
        <v>25</v>
      </c>
      <c r="J40" s="347"/>
      <c r="K40" s="348"/>
      <c r="L40" s="266"/>
    </row>
    <row r="41" spans="1:12" s="251" customFormat="1" ht="20.100000000000001" customHeight="1" x14ac:dyDescent="0.3">
      <c r="A41" s="311" t="s">
        <v>85</v>
      </c>
      <c r="B41" s="312"/>
      <c r="C41" s="312"/>
      <c r="D41" s="312"/>
      <c r="E41" s="312"/>
      <c r="F41" s="312"/>
      <c r="G41" s="312"/>
      <c r="H41" s="279" t="str">
        <f>VLOOKUP(A41,Prereq,3,FALSE)</f>
        <v>EDSC3005, 600CP</v>
      </c>
      <c r="I41" s="248">
        <v>25</v>
      </c>
      <c r="J41" s="322"/>
      <c r="K41" s="323"/>
      <c r="L41" s="266"/>
    </row>
    <row r="42" spans="1:12" s="251" customFormat="1" ht="20.100000000000001" customHeight="1" x14ac:dyDescent="0.3">
      <c r="A42" s="307" t="e">
        <f>HLOOKUP(I2,MajorUnits,8,FALSE)</f>
        <v>#N/A</v>
      </c>
      <c r="B42" s="308"/>
      <c r="C42" s="308"/>
      <c r="D42" s="308"/>
      <c r="E42" s="308"/>
      <c r="F42" s="308"/>
      <c r="G42" s="308"/>
      <c r="H42" s="280" t="e">
        <f>VLOOKUP(A42,Prereq,3,FALSE)</f>
        <v>#N/A</v>
      </c>
      <c r="I42" s="218">
        <v>25</v>
      </c>
      <c r="J42" s="320"/>
      <c r="K42" s="321"/>
      <c r="L42" s="266"/>
    </row>
    <row r="43" spans="1:12" s="251" customFormat="1" ht="5.0999999999999996" customHeight="1" x14ac:dyDescent="0.3">
      <c r="A43" s="315"/>
      <c r="B43" s="316"/>
      <c r="C43" s="316"/>
      <c r="D43" s="316"/>
      <c r="E43" s="316"/>
      <c r="F43" s="316"/>
      <c r="G43" s="316"/>
      <c r="H43" s="316"/>
      <c r="I43" s="316"/>
      <c r="J43" s="316"/>
      <c r="K43" s="317"/>
      <c r="L43" s="266"/>
    </row>
    <row r="44" spans="1:12" s="255" customFormat="1" ht="20.100000000000001" customHeight="1" x14ac:dyDescent="0.3">
      <c r="A44" s="338" t="s">
        <v>86</v>
      </c>
      <c r="B44" s="339"/>
      <c r="C44" s="339"/>
      <c r="D44" s="339"/>
      <c r="E44" s="339"/>
      <c r="F44" s="339"/>
      <c r="G44" s="339"/>
      <c r="H44" s="284" t="str">
        <f>VLOOKUP(A44,Prereq,3,FALSE)</f>
        <v>All other units</v>
      </c>
      <c r="I44" s="252">
        <v>100</v>
      </c>
      <c r="J44" s="368"/>
      <c r="K44" s="369"/>
      <c r="L44" s="266"/>
    </row>
    <row r="45" spans="1:12" s="246" customFormat="1" ht="30.2" customHeight="1" x14ac:dyDescent="0.3">
      <c r="A45" s="354" t="s">
        <v>8</v>
      </c>
      <c r="B45" s="354"/>
      <c r="C45" s="354"/>
      <c r="D45" s="354"/>
      <c r="E45" s="354"/>
      <c r="F45" s="354"/>
      <c r="G45" s="354"/>
      <c r="H45" s="354"/>
      <c r="I45" s="354"/>
      <c r="J45" s="354"/>
      <c r="K45" s="354"/>
      <c r="L45" s="266"/>
    </row>
    <row r="46" spans="1:12" s="228" customFormat="1" ht="27.95" customHeight="1" x14ac:dyDescent="0.3">
      <c r="A46" s="353" t="s">
        <v>531</v>
      </c>
      <c r="B46" s="353"/>
      <c r="C46" s="353"/>
      <c r="D46" s="353"/>
      <c r="E46" s="353"/>
      <c r="F46" s="353"/>
      <c r="G46" s="353"/>
      <c r="H46" s="353"/>
      <c r="I46" s="353"/>
      <c r="J46" s="353"/>
      <c r="K46" s="353"/>
      <c r="L46" s="266"/>
    </row>
    <row r="47" spans="1:12" ht="13.7" customHeight="1" x14ac:dyDescent="0.3">
      <c r="A47" s="354" t="s">
        <v>9</v>
      </c>
      <c r="B47" s="355"/>
      <c r="C47" s="355"/>
      <c r="D47" s="355"/>
      <c r="E47" s="355"/>
      <c r="F47" s="355"/>
      <c r="G47" s="355"/>
      <c r="H47" s="264"/>
      <c r="I47" s="264" t="s">
        <v>10</v>
      </c>
      <c r="J47" s="264"/>
      <c r="K47" s="264"/>
      <c r="L47" s="266"/>
    </row>
    <row r="48" spans="1:12" ht="17.25" x14ac:dyDescent="0.3">
      <c r="L48" s="266"/>
    </row>
    <row r="49" spans="12:12" ht="17.25" x14ac:dyDescent="0.3">
      <c r="L49" s="266"/>
    </row>
    <row r="50" spans="12:12" ht="17.25" x14ac:dyDescent="0.3">
      <c r="L50" s="266"/>
    </row>
    <row r="51" spans="12:12" ht="17.25" x14ac:dyDescent="0.3">
      <c r="L51" s="266"/>
    </row>
    <row r="52" spans="12:12" ht="17.25" x14ac:dyDescent="0.3">
      <c r="L52" s="266"/>
    </row>
  </sheetData>
  <sheetProtection algorithmName="SHA-512" hashValue="eRzbmnsoMqiRhaGubjmnWsg3ab/oEhK8ZEH7aH4Dwe7vO4LftLCy9SiVYDMJqv1owNb2+AxCE+lbVeS8V4c5ew==" saltValue="2NJCpamO3wSrta7QkGQkVQ==" spinCount="100000" sheet="1" objects="1" scenarios="1" formatCells="0"/>
  <mergeCells count="72">
    <mergeCell ref="A47:G47"/>
    <mergeCell ref="A31:G31"/>
    <mergeCell ref="J31:K31"/>
    <mergeCell ref="A44:G44"/>
    <mergeCell ref="J44:K44"/>
    <mergeCell ref="A45:K45"/>
    <mergeCell ref="A46:K46"/>
    <mergeCell ref="J38:K38"/>
    <mergeCell ref="A39:G39"/>
    <mergeCell ref="J39:K39"/>
    <mergeCell ref="A40:G40"/>
    <mergeCell ref="J40:K40"/>
    <mergeCell ref="A41:G41"/>
    <mergeCell ref="J41:K41"/>
    <mergeCell ref="A35:G35"/>
    <mergeCell ref="J35:K35"/>
    <mergeCell ref="A42:G42"/>
    <mergeCell ref="J42:K42"/>
    <mergeCell ref="A34:G34"/>
    <mergeCell ref="J34:K34"/>
    <mergeCell ref="A24:G24"/>
    <mergeCell ref="J24:K24"/>
    <mergeCell ref="J27:K27"/>
    <mergeCell ref="A28:G28"/>
    <mergeCell ref="J28:K28"/>
    <mergeCell ref="A33:G33"/>
    <mergeCell ref="J33:K33"/>
    <mergeCell ref="A25:G25"/>
    <mergeCell ref="J25:K25"/>
    <mergeCell ref="A36:G36"/>
    <mergeCell ref="J36:K36"/>
    <mergeCell ref="A29:G29"/>
    <mergeCell ref="A20:G20"/>
    <mergeCell ref="J20:K20"/>
    <mergeCell ref="A22:G22"/>
    <mergeCell ref="J22:K22"/>
    <mergeCell ref="A30:G30"/>
    <mergeCell ref="J30:K30"/>
    <mergeCell ref="A23:G23"/>
    <mergeCell ref="J23:K23"/>
    <mergeCell ref="J29:K29"/>
    <mergeCell ref="A21:K21"/>
    <mergeCell ref="J18:K18"/>
    <mergeCell ref="A19:G19"/>
    <mergeCell ref="J19:K19"/>
    <mergeCell ref="A13:G13"/>
    <mergeCell ref="J13:K13"/>
    <mergeCell ref="A14:G14"/>
    <mergeCell ref="J14:K14"/>
    <mergeCell ref="J16:K16"/>
    <mergeCell ref="A1:K1"/>
    <mergeCell ref="F4:G4"/>
    <mergeCell ref="I4:K4"/>
    <mergeCell ref="J5:K5"/>
    <mergeCell ref="A6:G6"/>
    <mergeCell ref="J6:K6"/>
    <mergeCell ref="A32:K32"/>
    <mergeCell ref="A43:K43"/>
    <mergeCell ref="A8:G8"/>
    <mergeCell ref="J8:K8"/>
    <mergeCell ref="A7:G7"/>
    <mergeCell ref="J7:K7"/>
    <mergeCell ref="A17:G17"/>
    <mergeCell ref="J17:K17"/>
    <mergeCell ref="A9:G9"/>
    <mergeCell ref="J9:K9"/>
    <mergeCell ref="A11:G11"/>
    <mergeCell ref="J11:K11"/>
    <mergeCell ref="A12:G12"/>
    <mergeCell ref="J12:K12"/>
    <mergeCell ref="A10:K10"/>
    <mergeCell ref="A18:G18"/>
  </mergeCells>
  <conditionalFormatting sqref="A36 A25 H39:H41 H30:H31 H22:H25">
    <cfRule type="containsErrors" dxfId="242" priority="73">
      <formula>ISERROR(A22)</formula>
    </cfRule>
    <cfRule type="cellIs" dxfId="241" priority="74" operator="equal">
      <formula>0</formula>
    </cfRule>
  </conditionalFormatting>
  <conditionalFormatting sqref="A17:A19">
    <cfRule type="containsErrors" dxfId="240" priority="67">
      <formula>ISERROR(A17)</formula>
    </cfRule>
    <cfRule type="cellIs" dxfId="239" priority="68" operator="equal">
      <formula>0</formula>
    </cfRule>
  </conditionalFormatting>
  <conditionalFormatting sqref="A23:A24">
    <cfRule type="containsErrors" dxfId="238" priority="65">
      <formula>ISERROR(A23)</formula>
    </cfRule>
    <cfRule type="cellIs" dxfId="237" priority="66" operator="equal">
      <formula>0</formula>
    </cfRule>
  </conditionalFormatting>
  <conditionalFormatting sqref="A42 A29 A33">
    <cfRule type="cellIs" dxfId="236" priority="64" operator="equal">
      <formula>0</formula>
    </cfRule>
    <cfRule type="containsErrors" dxfId="235" priority="76">
      <formula>ISERROR(A29)</formula>
    </cfRule>
  </conditionalFormatting>
  <conditionalFormatting sqref="A35">
    <cfRule type="containsErrors" dxfId="234" priority="62">
      <formula>ISERROR(A35)</formula>
    </cfRule>
    <cfRule type="cellIs" dxfId="233" priority="63" operator="equal">
      <formula>0</formula>
    </cfRule>
  </conditionalFormatting>
  <conditionalFormatting sqref="A31">
    <cfRule type="containsErrors" dxfId="232" priority="60">
      <formula>ISERROR(A31)</formula>
    </cfRule>
    <cfRule type="cellIs" dxfId="231" priority="61" operator="equal">
      <formula>0</formula>
    </cfRule>
  </conditionalFormatting>
  <conditionalFormatting sqref="A6">
    <cfRule type="containsErrors" dxfId="230" priority="56">
      <formula>ISERROR(A6)</formula>
    </cfRule>
    <cfRule type="cellIs" dxfId="229" priority="57" operator="equal">
      <formula>0</formula>
    </cfRule>
  </conditionalFormatting>
  <conditionalFormatting sqref="A7">
    <cfRule type="containsErrors" dxfId="228" priority="54">
      <formula>ISERROR(A7)</formula>
    </cfRule>
    <cfRule type="cellIs" dxfId="227" priority="55" operator="equal">
      <formula>0</formula>
    </cfRule>
  </conditionalFormatting>
  <conditionalFormatting sqref="A44">
    <cfRule type="containsErrors" dxfId="226" priority="52">
      <formula>ISERROR(A44)</formula>
    </cfRule>
    <cfRule type="cellIs" dxfId="225" priority="53" operator="equal">
      <formula>0</formula>
    </cfRule>
  </conditionalFormatting>
  <conditionalFormatting sqref="A11:A13">
    <cfRule type="containsErrors" dxfId="224" priority="50">
      <formula>ISERROR(A11)</formula>
    </cfRule>
    <cfRule type="cellIs" dxfId="223" priority="51" operator="equal">
      <formula>0</formula>
    </cfRule>
  </conditionalFormatting>
  <conditionalFormatting sqref="A20">
    <cfRule type="containsErrors" dxfId="222" priority="48">
      <formula>ISERROR(A20)</formula>
    </cfRule>
    <cfRule type="cellIs" dxfId="221" priority="49" operator="equal">
      <formula>0</formula>
    </cfRule>
  </conditionalFormatting>
  <conditionalFormatting sqref="A30">
    <cfRule type="containsErrors" dxfId="220" priority="46">
      <formula>ISERROR(A30)</formula>
    </cfRule>
    <cfRule type="cellIs" dxfId="219" priority="47" operator="equal">
      <formula>0</formula>
    </cfRule>
  </conditionalFormatting>
  <conditionalFormatting sqref="A22">
    <cfRule type="containsErrors" dxfId="218" priority="44">
      <formula>ISERROR(A22)</formula>
    </cfRule>
    <cfRule type="cellIs" dxfId="217" priority="45" operator="equal">
      <formula>0</formula>
    </cfRule>
  </conditionalFormatting>
  <conditionalFormatting sqref="A28">
    <cfRule type="containsErrors" dxfId="216" priority="42">
      <formula>ISERROR(A28)</formula>
    </cfRule>
    <cfRule type="cellIs" dxfId="215" priority="43" operator="equal">
      <formula>0</formula>
    </cfRule>
  </conditionalFormatting>
  <conditionalFormatting sqref="H17:H20">
    <cfRule type="containsErrors" dxfId="214" priority="40">
      <formula>ISERROR(H17)</formula>
    </cfRule>
    <cfRule type="cellIs" dxfId="213" priority="41" operator="equal">
      <formula>0</formula>
    </cfRule>
  </conditionalFormatting>
  <conditionalFormatting sqref="A34">
    <cfRule type="containsErrors" dxfId="212" priority="38">
      <formula>ISERROR(A34)</formula>
    </cfRule>
    <cfRule type="cellIs" dxfId="211" priority="39" operator="equal">
      <formula>0</formula>
    </cfRule>
  </conditionalFormatting>
  <conditionalFormatting sqref="A41">
    <cfRule type="containsErrors" dxfId="210" priority="36">
      <formula>ISERROR(A41)</formula>
    </cfRule>
    <cfRule type="cellIs" dxfId="209" priority="37" operator="equal">
      <formula>0</formula>
    </cfRule>
  </conditionalFormatting>
  <conditionalFormatting sqref="A40">
    <cfRule type="containsErrors" dxfId="208" priority="34">
      <formula>ISERROR(A40)</formula>
    </cfRule>
    <cfRule type="cellIs" dxfId="207" priority="35" operator="equal">
      <formula>0</formula>
    </cfRule>
  </conditionalFormatting>
  <conditionalFormatting sqref="F4:G4">
    <cfRule type="containsText" dxfId="206" priority="33" operator="containsText" text="Click &amp; choose from the drop-down">
      <formula>NOT(ISERROR(SEARCH("Click &amp; choose from the drop-down",F4)))</formula>
    </cfRule>
  </conditionalFormatting>
  <conditionalFormatting sqref="I4:K4">
    <cfRule type="containsText" dxfId="205" priority="32" operator="containsText" text="First choose a Major">
      <formula>NOT(ISERROR(SEARCH("First choose a Major",I4)))</formula>
    </cfRule>
  </conditionalFormatting>
  <conditionalFormatting sqref="H44">
    <cfRule type="containsErrors" dxfId="204" priority="30">
      <formula>ISERROR(H44)</formula>
    </cfRule>
    <cfRule type="cellIs" dxfId="203" priority="31" operator="equal">
      <formula>0</formula>
    </cfRule>
  </conditionalFormatting>
  <conditionalFormatting sqref="A39">
    <cfRule type="containsErrors" dxfId="202" priority="28">
      <formula>ISERROR(A39)</formula>
    </cfRule>
    <cfRule type="cellIs" dxfId="201" priority="29" operator="equal">
      <formula>0</formula>
    </cfRule>
  </conditionalFormatting>
  <conditionalFormatting sqref="A8:G8 A14:G14 A18:G18 A23:G23 A42:G42 A36:G36 A29:G30">
    <cfRule type="containsErrors" dxfId="200" priority="19">
      <formula>ISERROR(A8)</formula>
    </cfRule>
    <cfRule type="containsErrors" dxfId="199" priority="75">
      <formula>ISERROR(A8)</formula>
    </cfRule>
  </conditionalFormatting>
  <conditionalFormatting sqref="A31:G31 A19:G19 A9:G9 A35:G35 A24:G25">
    <cfRule type="containsErrors" dxfId="198" priority="18">
      <formula>ISERROR(A9)</formula>
    </cfRule>
  </conditionalFormatting>
  <conditionalFormatting sqref="H6:H9 H11:H20 H22:H31 H33:H42 H44">
    <cfRule type="containsErrors" dxfId="197" priority="17">
      <formula>ISERROR(H6)</formula>
    </cfRule>
  </conditionalFormatting>
  <conditionalFormatting sqref="J5:K9 J11:K20 J22:K31 J33:K42 J44:K44">
    <cfRule type="cellIs" dxfId="196" priority="9" operator="equal">
      <formula>"Sem 2 2023"</formula>
    </cfRule>
    <cfRule type="cellIs" dxfId="195" priority="10" operator="equal">
      <formula>"Sem 1 2023"</formula>
    </cfRule>
    <cfRule type="cellIs" dxfId="194" priority="11" operator="equal">
      <formula>"Sem 2 2022"</formula>
    </cfRule>
    <cfRule type="cellIs" dxfId="193" priority="12" operator="equal">
      <formula>"Sem 1 2022"</formula>
    </cfRule>
    <cfRule type="cellIs" dxfId="192" priority="13" operator="equal">
      <formula>"Sem 2 2021"</formula>
    </cfRule>
    <cfRule type="cellIs" dxfId="191" priority="14" operator="equal">
      <formula>"Sem 1 2021"</formula>
    </cfRule>
    <cfRule type="cellIs" dxfId="190" priority="15" operator="equal">
      <formula>"CRL"</formula>
    </cfRule>
    <cfRule type="cellIs" dxfId="189" priority="16" operator="equal">
      <formula>"Passed"</formula>
    </cfRule>
  </conditionalFormatting>
  <conditionalFormatting sqref="A10">
    <cfRule type="containsErrors" dxfId="188" priority="7">
      <formula>ISERROR(A10)</formula>
    </cfRule>
    <cfRule type="cellIs" dxfId="187" priority="8" operator="equal">
      <formula>0</formula>
    </cfRule>
  </conditionalFormatting>
  <conditionalFormatting sqref="A21">
    <cfRule type="containsErrors" dxfId="186" priority="5">
      <formula>ISERROR(A21)</formula>
    </cfRule>
    <cfRule type="cellIs" dxfId="185" priority="6" operator="equal">
      <formula>0</formula>
    </cfRule>
  </conditionalFormatting>
  <conditionalFormatting sqref="A32">
    <cfRule type="containsErrors" dxfId="184" priority="3">
      <formula>ISERROR(A32)</formula>
    </cfRule>
    <cfRule type="cellIs" dxfId="183" priority="4" operator="equal">
      <formula>0</formula>
    </cfRule>
  </conditionalFormatting>
  <conditionalFormatting sqref="A43">
    <cfRule type="containsErrors" dxfId="182" priority="1">
      <formula>ISERROR(A43)</formula>
    </cfRule>
    <cfRule type="cellIs" dxfId="181" priority="2" operator="equal">
      <formula>0</formula>
    </cfRule>
  </conditionalFormatting>
  <dataValidations count="1">
    <dataValidation type="list" allowBlank="1" showErrorMessage="1" error="Please choose a Major" sqref="I4:K4">
      <formula1>INDIRECT($I$2)</formula1>
    </dataValidation>
  </dataValidations>
  <hyperlinks>
    <hyperlink ref="A46:K46" r:id="rId1" display="If you have any queries about your course, please contact Curtin Connect."/>
  </hyperlinks>
  <pageMargins left="0.7" right="0.7" top="0.75" bottom="0.75" header="0.3" footer="0.3"/>
  <pageSetup paperSize="9" orientation="portrait" r:id="rId2"/>
  <ignoredErrors>
    <ignoredError sqref="A8:H9 A14:H19 A23:H25 A29:H31 A35:H42" evalError="1"/>
  </ignoredErrors>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'Unitsets - Staff only'!$C$4:$C$17</xm:f>
          </x14:formula1>
          <xm:sqref>F4:G4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7"/>
  <sheetViews>
    <sheetView showGridLines="0" zoomScaleNormal="100" workbookViewId="0">
      <selection activeCell="J33" sqref="J33:K33"/>
    </sheetView>
  </sheetViews>
  <sheetFormatPr defaultColWidth="9.140625" defaultRowHeight="14.25" x14ac:dyDescent="0.2"/>
  <cols>
    <col min="1" max="1" width="10.140625" style="225" customWidth="1"/>
    <col min="2" max="2" width="3.28515625" style="225" customWidth="1"/>
    <col min="3" max="3" width="7.7109375" style="225" customWidth="1"/>
    <col min="4" max="4" width="15.7109375" style="225" customWidth="1"/>
    <col min="5" max="5" width="6.7109375" style="225" customWidth="1"/>
    <col min="6" max="6" width="10.28515625" style="225" customWidth="1"/>
    <col min="7" max="7" width="10.42578125" style="225" customWidth="1"/>
    <col min="8" max="8" width="12.7109375" style="225" customWidth="1"/>
    <col min="9" max="9" width="5.7109375" style="225" customWidth="1"/>
    <col min="10" max="10" width="5.28515625" style="225" bestFit="1" customWidth="1"/>
    <col min="11" max="11" width="9.7109375" style="225" customWidth="1"/>
    <col min="12" max="12" width="5.7109375" style="225" customWidth="1"/>
    <col min="13" max="13" width="10.140625" style="224" customWidth="1"/>
    <col min="14" max="14" width="3.28515625" style="224" customWidth="1"/>
    <col min="15" max="15" width="7.7109375" style="224" customWidth="1"/>
    <col min="16" max="16" width="15.7109375" style="225" customWidth="1"/>
    <col min="17" max="17" width="6.7109375" style="225" customWidth="1"/>
    <col min="18" max="18" width="10.28515625" style="225" customWidth="1"/>
    <col min="19" max="19" width="10.42578125" style="225" customWidth="1"/>
    <col min="20" max="20" width="12.7109375" style="225" customWidth="1"/>
    <col min="21" max="21" width="5.7109375" style="225" customWidth="1"/>
    <col min="22" max="22" width="5.42578125" style="225" customWidth="1"/>
    <col min="23" max="23" width="9.7109375" style="225" customWidth="1"/>
    <col min="24" max="16384" width="9.140625" style="225"/>
  </cols>
  <sheetData>
    <row r="1" spans="1:23" ht="35.1" customHeight="1" x14ac:dyDescent="0.2">
      <c r="A1" s="340" t="s">
        <v>0</v>
      </c>
      <c r="B1" s="340"/>
      <c r="C1" s="340"/>
      <c r="D1" s="340"/>
      <c r="E1" s="340"/>
      <c r="F1" s="340"/>
      <c r="G1" s="340"/>
      <c r="H1" s="340"/>
      <c r="I1" s="340"/>
      <c r="J1" s="340"/>
      <c r="K1" s="340"/>
      <c r="L1" s="285"/>
      <c r="M1" s="340" t="s">
        <v>0</v>
      </c>
      <c r="N1" s="340"/>
      <c r="O1" s="340"/>
      <c r="P1" s="340"/>
      <c r="Q1" s="340"/>
      <c r="R1" s="340"/>
      <c r="S1" s="340"/>
      <c r="T1" s="340"/>
      <c r="U1" s="340"/>
      <c r="V1" s="340"/>
      <c r="W1" s="340"/>
    </row>
    <row r="2" spans="1:23" s="228" customFormat="1" ht="16.5" customHeight="1" x14ac:dyDescent="0.3">
      <c r="A2" s="374" t="s">
        <v>553</v>
      </c>
      <c r="B2" s="374"/>
      <c r="C2" s="374"/>
      <c r="D2" s="374"/>
      <c r="E2" s="374"/>
      <c r="F2" s="374"/>
      <c r="G2" s="374"/>
      <c r="H2" s="374"/>
      <c r="I2" s="374"/>
      <c r="J2" s="374"/>
      <c r="K2" s="374"/>
      <c r="L2" s="286"/>
      <c r="M2" s="374" t="s">
        <v>553</v>
      </c>
      <c r="N2" s="374"/>
      <c r="O2" s="374"/>
      <c r="P2" s="374"/>
      <c r="Q2" s="374"/>
      <c r="R2" s="374"/>
      <c r="S2" s="374"/>
      <c r="T2" s="374"/>
      <c r="U2" s="374"/>
      <c r="V2" s="374"/>
      <c r="W2" s="374"/>
    </row>
    <row r="3" spans="1:23" s="232" customFormat="1" ht="18" customHeight="1" x14ac:dyDescent="0.25">
      <c r="A3" s="287" t="s">
        <v>1</v>
      </c>
      <c r="B3" s="288" t="s">
        <v>517</v>
      </c>
      <c r="C3" s="288"/>
      <c r="D3" s="288"/>
      <c r="E3" s="289"/>
      <c r="F3" s="290"/>
      <c r="G3" s="287"/>
      <c r="H3" s="290"/>
      <c r="I3" s="287"/>
      <c r="J3" s="291"/>
      <c r="K3" s="292"/>
      <c r="L3" s="293"/>
      <c r="M3" s="287" t="s">
        <v>1</v>
      </c>
      <c r="N3" s="288" t="s">
        <v>516</v>
      </c>
      <c r="O3" s="288"/>
      <c r="P3" s="288"/>
      <c r="Q3" s="289"/>
      <c r="R3" s="290"/>
      <c r="S3" s="287"/>
      <c r="T3" s="290"/>
      <c r="U3" s="287"/>
      <c r="V3" s="291"/>
      <c r="W3" s="292"/>
    </row>
    <row r="4" spans="1:23" s="232" customFormat="1" ht="24.95" customHeight="1" x14ac:dyDescent="0.25">
      <c r="A4" s="287"/>
      <c r="B4" s="294"/>
      <c r="C4" s="291"/>
      <c r="D4" s="295"/>
      <c r="E4" s="289" t="s">
        <v>25</v>
      </c>
      <c r="F4" s="383" t="s">
        <v>489</v>
      </c>
      <c r="G4" s="383"/>
      <c r="H4" s="296" t="s">
        <v>27</v>
      </c>
      <c r="I4" s="384" t="s">
        <v>489</v>
      </c>
      <c r="J4" s="384"/>
      <c r="K4" s="384"/>
      <c r="L4" s="293"/>
      <c r="M4" s="287"/>
      <c r="N4" s="294"/>
      <c r="O4" s="291"/>
      <c r="P4" s="295"/>
      <c r="Q4" s="289" t="s">
        <v>25</v>
      </c>
      <c r="R4" s="383" t="s">
        <v>489</v>
      </c>
      <c r="S4" s="383"/>
      <c r="T4" s="296" t="s">
        <v>27</v>
      </c>
      <c r="U4" s="384" t="s">
        <v>489</v>
      </c>
      <c r="V4" s="384"/>
      <c r="W4" s="384"/>
    </row>
    <row r="5" spans="1:23" s="246" customFormat="1" ht="14.1" customHeight="1" x14ac:dyDescent="0.25">
      <c r="A5" s="240" t="s">
        <v>2</v>
      </c>
      <c r="B5" s="241"/>
      <c r="C5" s="242"/>
      <c r="D5" s="242"/>
      <c r="E5" s="242"/>
      <c r="F5" s="242"/>
      <c r="G5" s="242"/>
      <c r="H5" s="243" t="s">
        <v>3</v>
      </c>
      <c r="I5" s="243" t="s">
        <v>4</v>
      </c>
      <c r="J5" s="324" t="s">
        <v>90</v>
      </c>
      <c r="K5" s="325"/>
      <c r="L5" s="244"/>
      <c r="M5" s="240" t="s">
        <v>352</v>
      </c>
      <c r="N5" s="241"/>
      <c r="O5" s="242"/>
      <c r="P5" s="242"/>
      <c r="Q5" s="242"/>
      <c r="R5" s="242"/>
      <c r="S5" s="242"/>
      <c r="T5" s="243" t="s">
        <v>3</v>
      </c>
      <c r="U5" s="243" t="s">
        <v>4</v>
      </c>
      <c r="V5" s="324" t="s">
        <v>90</v>
      </c>
      <c r="W5" s="325"/>
    </row>
    <row r="6" spans="1:23" s="251" customFormat="1" ht="20.100000000000001" customHeight="1" x14ac:dyDescent="0.15">
      <c r="A6" s="389" t="s">
        <v>74</v>
      </c>
      <c r="B6" s="390"/>
      <c r="C6" s="390"/>
      <c r="D6" s="390"/>
      <c r="E6" s="390"/>
      <c r="F6" s="390"/>
      <c r="G6" s="390"/>
      <c r="H6" s="279" t="str">
        <f>VLOOKUP(A6,Prereq,3,FALSE)</f>
        <v>NIL</v>
      </c>
      <c r="I6" s="248">
        <v>25</v>
      </c>
      <c r="J6" s="341"/>
      <c r="K6" s="342"/>
      <c r="L6" s="249"/>
      <c r="M6" s="387" t="s">
        <v>78</v>
      </c>
      <c r="N6" s="388"/>
      <c r="O6" s="388"/>
      <c r="P6" s="388"/>
      <c r="Q6" s="388"/>
      <c r="R6" s="388"/>
      <c r="S6" s="388"/>
      <c r="T6" s="279" t="str">
        <f>VLOOKUP(M6,Prereq,3,FALSE)</f>
        <v>NIL</v>
      </c>
      <c r="U6" s="248">
        <v>25</v>
      </c>
      <c r="V6" s="341"/>
      <c r="W6" s="342"/>
    </row>
    <row r="7" spans="1:23" s="251" customFormat="1" ht="20.100000000000001" customHeight="1" x14ac:dyDescent="0.15">
      <c r="A7" s="381" t="s">
        <v>75</v>
      </c>
      <c r="B7" s="382"/>
      <c r="C7" s="382"/>
      <c r="D7" s="382"/>
      <c r="E7" s="382"/>
      <c r="F7" s="382"/>
      <c r="G7" s="382"/>
      <c r="H7" s="279" t="str">
        <f>VLOOKUP(A7,Prereq,3,FALSE)</f>
        <v>NIL</v>
      </c>
      <c r="I7" s="248">
        <v>25</v>
      </c>
      <c r="J7" s="332"/>
      <c r="K7" s="333"/>
      <c r="L7" s="249"/>
      <c r="M7" s="385" t="s">
        <v>77</v>
      </c>
      <c r="N7" s="386"/>
      <c r="O7" s="386"/>
      <c r="P7" s="386"/>
      <c r="Q7" s="386"/>
      <c r="R7" s="386"/>
      <c r="S7" s="386"/>
      <c r="T7" s="279" t="str">
        <f>VLOOKUP(M7,Prereq,3,FALSE)</f>
        <v>NIL</v>
      </c>
      <c r="U7" s="248">
        <v>25</v>
      </c>
      <c r="V7" s="332"/>
      <c r="W7" s="333"/>
    </row>
    <row r="8" spans="1:23" s="251" customFormat="1" ht="20.100000000000001" customHeight="1" x14ac:dyDescent="0.15">
      <c r="A8" s="381" t="s">
        <v>76</v>
      </c>
      <c r="B8" s="382"/>
      <c r="C8" s="382"/>
      <c r="D8" s="382"/>
      <c r="E8" s="382"/>
      <c r="F8" s="382"/>
      <c r="G8" s="382"/>
      <c r="H8" s="279" t="str">
        <f>VLOOKUP(A8,Prereq,3,FALSE)</f>
        <v>NIL</v>
      </c>
      <c r="I8" s="248">
        <v>25</v>
      </c>
      <c r="J8" s="332"/>
      <c r="K8" s="333"/>
      <c r="L8" s="249"/>
      <c r="M8" s="375" t="s">
        <v>488</v>
      </c>
      <c r="N8" s="376"/>
      <c r="O8" s="376"/>
      <c r="P8" s="376"/>
      <c r="Q8" s="376"/>
      <c r="R8" s="376"/>
      <c r="S8" s="376"/>
      <c r="T8" s="279" t="str">
        <f>VLOOKUP(M8,Prereq,3,FALSE)</f>
        <v>NIL</v>
      </c>
      <c r="U8" s="221">
        <v>25</v>
      </c>
      <c r="V8" s="332"/>
      <c r="W8" s="333"/>
    </row>
    <row r="9" spans="1:23" s="251" customFormat="1" ht="20.100000000000001" customHeight="1" x14ac:dyDescent="0.15">
      <c r="A9" s="385" t="s">
        <v>77</v>
      </c>
      <c r="B9" s="386"/>
      <c r="C9" s="386"/>
      <c r="D9" s="386"/>
      <c r="E9" s="386"/>
      <c r="F9" s="386"/>
      <c r="G9" s="386"/>
      <c r="H9" s="280" t="str">
        <f>VLOOKUP(A9,Prereq,3,FALSE)</f>
        <v>NIL</v>
      </c>
      <c r="I9" s="222">
        <v>25</v>
      </c>
      <c r="J9" s="326"/>
      <c r="K9" s="327"/>
      <c r="L9" s="249"/>
      <c r="M9" s="375" t="s">
        <v>498</v>
      </c>
      <c r="N9" s="376"/>
      <c r="O9" s="376"/>
      <c r="P9" s="376"/>
      <c r="Q9" s="376"/>
      <c r="R9" s="376"/>
      <c r="S9" s="376"/>
      <c r="T9" s="280" t="str">
        <f>VLOOKUP(M9,Prereq,3,FALSE)</f>
        <v>EDUC1017</v>
      </c>
      <c r="U9" s="222">
        <v>25</v>
      </c>
      <c r="V9" s="326"/>
      <c r="W9" s="327"/>
    </row>
    <row r="10" spans="1:23" s="251" customFormat="1" ht="5.0999999999999996" customHeight="1" x14ac:dyDescent="0.15">
      <c r="A10" s="315"/>
      <c r="B10" s="316"/>
      <c r="C10" s="316"/>
      <c r="D10" s="316"/>
      <c r="E10" s="316"/>
      <c r="F10" s="316"/>
      <c r="G10" s="316"/>
      <c r="H10" s="316"/>
      <c r="I10" s="316"/>
      <c r="J10" s="316"/>
      <c r="K10" s="317"/>
      <c r="L10" s="249"/>
      <c r="M10" s="315"/>
      <c r="N10" s="316"/>
      <c r="O10" s="316"/>
      <c r="P10" s="316"/>
      <c r="Q10" s="316"/>
      <c r="R10" s="316"/>
      <c r="S10" s="316"/>
      <c r="T10" s="316"/>
      <c r="U10" s="316"/>
      <c r="V10" s="316"/>
      <c r="W10" s="317"/>
    </row>
    <row r="11" spans="1:23" s="251" customFormat="1" ht="20.100000000000001" customHeight="1" x14ac:dyDescent="0.15">
      <c r="A11" s="387" t="s">
        <v>78</v>
      </c>
      <c r="B11" s="388"/>
      <c r="C11" s="388"/>
      <c r="D11" s="388"/>
      <c r="E11" s="388"/>
      <c r="F11" s="388"/>
      <c r="G11" s="388"/>
      <c r="H11" s="279" t="str">
        <f>VLOOKUP(A11,Prereq,3,FALSE)</f>
        <v>NIL</v>
      </c>
      <c r="I11" s="252">
        <v>25</v>
      </c>
      <c r="J11" s="334"/>
      <c r="K11" s="335"/>
      <c r="L11" s="249"/>
      <c r="M11" s="400" t="s">
        <v>74</v>
      </c>
      <c r="N11" s="401"/>
      <c r="O11" s="401"/>
      <c r="P11" s="401"/>
      <c r="Q11" s="401"/>
      <c r="R11" s="401"/>
      <c r="S11" s="401"/>
      <c r="T11" s="279" t="str">
        <f>VLOOKUP(M11,Prereq,3,FALSE)</f>
        <v>NIL</v>
      </c>
      <c r="U11" s="248">
        <v>25</v>
      </c>
      <c r="V11" s="334"/>
      <c r="W11" s="335"/>
    </row>
    <row r="12" spans="1:23" s="255" customFormat="1" ht="20.100000000000001" customHeight="1" x14ac:dyDescent="0.15">
      <c r="A12" s="375" t="s">
        <v>488</v>
      </c>
      <c r="B12" s="376"/>
      <c r="C12" s="376"/>
      <c r="D12" s="376"/>
      <c r="E12" s="376"/>
      <c r="F12" s="376"/>
      <c r="G12" s="376"/>
      <c r="H12" s="279" t="str">
        <f>VLOOKUP(A12,Prereq,3,FALSE)</f>
        <v>NIL</v>
      </c>
      <c r="I12" s="221">
        <v>25</v>
      </c>
      <c r="J12" s="328"/>
      <c r="K12" s="329"/>
      <c r="L12" s="253"/>
      <c r="M12" s="381" t="s">
        <v>75</v>
      </c>
      <c r="N12" s="382"/>
      <c r="O12" s="382"/>
      <c r="P12" s="382"/>
      <c r="Q12" s="382"/>
      <c r="R12" s="382"/>
      <c r="S12" s="382"/>
      <c r="T12" s="279" t="str">
        <f>VLOOKUP(M12,Prereq,3,FALSE)</f>
        <v>NIL</v>
      </c>
      <c r="U12" s="248">
        <v>25</v>
      </c>
      <c r="V12" s="328"/>
      <c r="W12" s="329"/>
    </row>
    <row r="13" spans="1:23" s="255" customFormat="1" ht="20.100000000000001" customHeight="1" x14ac:dyDescent="0.15">
      <c r="A13" s="379" t="s">
        <v>498</v>
      </c>
      <c r="B13" s="380"/>
      <c r="C13" s="380"/>
      <c r="D13" s="380"/>
      <c r="E13" s="380"/>
      <c r="F13" s="380"/>
      <c r="G13" s="380"/>
      <c r="H13" s="279" t="str">
        <f>VLOOKUP(A13,Prereq,3,FALSE)</f>
        <v>EDUC1017</v>
      </c>
      <c r="I13" s="248">
        <v>25</v>
      </c>
      <c r="J13" s="328"/>
      <c r="K13" s="329"/>
      <c r="L13" s="253"/>
      <c r="M13" s="381" t="s">
        <v>76</v>
      </c>
      <c r="N13" s="382"/>
      <c r="O13" s="382"/>
      <c r="P13" s="382"/>
      <c r="Q13" s="382"/>
      <c r="R13" s="382"/>
      <c r="S13" s="382"/>
      <c r="T13" s="279" t="str">
        <f>VLOOKUP(M13,Prereq,3,FALSE)</f>
        <v>NIL</v>
      </c>
      <c r="U13" s="248">
        <v>25</v>
      </c>
      <c r="V13" s="328"/>
      <c r="W13" s="329"/>
    </row>
    <row r="14" spans="1:23" s="255" customFormat="1" ht="20.100000000000001" customHeight="1" x14ac:dyDescent="0.15">
      <c r="A14" s="381" t="s">
        <v>79</v>
      </c>
      <c r="B14" s="382"/>
      <c r="C14" s="382"/>
      <c r="D14" s="382"/>
      <c r="E14" s="382"/>
      <c r="F14" s="382"/>
      <c r="G14" s="382"/>
      <c r="H14" s="279" t="str">
        <f>VLOOKUP(A14,Prereq,3,FALSE)</f>
        <v>EDUC1021, 50CP</v>
      </c>
      <c r="I14" s="248">
        <v>25</v>
      </c>
      <c r="J14" s="328"/>
      <c r="K14" s="329"/>
      <c r="L14" s="253"/>
      <c r="M14" s="402" t="s">
        <v>490</v>
      </c>
      <c r="N14" s="403"/>
      <c r="O14" s="403"/>
      <c r="P14" s="403"/>
      <c r="Q14" s="403"/>
      <c r="R14" s="403"/>
      <c r="S14" s="403"/>
      <c r="T14" s="279" t="str">
        <f>VLOOKUP(M14,Prereq,3,FALSE)</f>
        <v>NIL</v>
      </c>
      <c r="U14" s="248">
        <v>25</v>
      </c>
      <c r="V14" s="328"/>
      <c r="W14" s="329"/>
    </row>
    <row r="15" spans="1:23" s="255" customFormat="1" ht="5.0999999999999996" customHeight="1" x14ac:dyDescent="0.15">
      <c r="H15" s="248"/>
      <c r="L15" s="253"/>
      <c r="T15" s="248"/>
    </row>
    <row r="16" spans="1:23" s="246" customFormat="1" ht="14.1" customHeight="1" x14ac:dyDescent="0.25">
      <c r="A16" s="240" t="s">
        <v>5</v>
      </c>
      <c r="B16" s="241"/>
      <c r="C16" s="242"/>
      <c r="D16" s="242"/>
      <c r="E16" s="242"/>
      <c r="F16" s="242"/>
      <c r="G16" s="242"/>
      <c r="H16" s="243" t="s">
        <v>3</v>
      </c>
      <c r="I16" s="243" t="s">
        <v>4</v>
      </c>
      <c r="J16" s="324" t="s">
        <v>90</v>
      </c>
      <c r="K16" s="325"/>
      <c r="L16" s="244"/>
      <c r="M16" s="240" t="s">
        <v>400</v>
      </c>
      <c r="N16" s="241"/>
      <c r="O16" s="242"/>
      <c r="P16" s="242"/>
      <c r="Q16" s="242"/>
      <c r="R16" s="242"/>
      <c r="S16" s="242"/>
      <c r="T16" s="243" t="s">
        <v>3</v>
      </c>
      <c r="U16" s="243" t="s">
        <v>4</v>
      </c>
      <c r="V16" s="324" t="s">
        <v>90</v>
      </c>
      <c r="W16" s="325"/>
    </row>
    <row r="17" spans="1:23" s="251" customFormat="1" ht="20.100000000000001" customHeight="1" x14ac:dyDescent="0.15">
      <c r="A17" s="375" t="s">
        <v>504</v>
      </c>
      <c r="B17" s="376"/>
      <c r="C17" s="376"/>
      <c r="D17" s="376"/>
      <c r="E17" s="376"/>
      <c r="F17" s="376"/>
      <c r="G17" s="376"/>
      <c r="H17" s="279" t="str">
        <f>VLOOKUP(A17,Prereq,3,FALSE)</f>
        <v>NIL</v>
      </c>
      <c r="I17" s="248">
        <v>25</v>
      </c>
      <c r="J17" s="318"/>
      <c r="K17" s="319"/>
      <c r="L17" s="256"/>
      <c r="M17" s="398" t="s">
        <v>79</v>
      </c>
      <c r="N17" s="399"/>
      <c r="O17" s="399"/>
      <c r="P17" s="399"/>
      <c r="Q17" s="399"/>
      <c r="R17" s="399"/>
      <c r="S17" s="399"/>
      <c r="T17" s="279" t="str">
        <f>VLOOKUP(M17,Prereq,3,FALSE)</f>
        <v>EDUC1021, 50CP</v>
      </c>
      <c r="U17" s="248">
        <v>25</v>
      </c>
      <c r="V17" s="318"/>
      <c r="W17" s="319"/>
    </row>
    <row r="18" spans="1:23" s="251" customFormat="1" ht="20.100000000000001" customHeight="1" x14ac:dyDescent="0.15">
      <c r="A18" s="375" t="s">
        <v>490</v>
      </c>
      <c r="B18" s="376"/>
      <c r="C18" s="376"/>
      <c r="D18" s="376"/>
      <c r="E18" s="376"/>
      <c r="F18" s="376"/>
      <c r="G18" s="376"/>
      <c r="H18" s="279" t="str">
        <f>VLOOKUP(A18,Prereq,3,FALSE)</f>
        <v>NIL</v>
      </c>
      <c r="I18" s="248">
        <v>25</v>
      </c>
      <c r="J18" s="347"/>
      <c r="K18" s="348"/>
      <c r="L18" s="256"/>
      <c r="M18" s="375" t="s">
        <v>491</v>
      </c>
      <c r="N18" s="376"/>
      <c r="O18" s="376"/>
      <c r="P18" s="376"/>
      <c r="Q18" s="376"/>
      <c r="R18" s="376"/>
      <c r="S18" s="376"/>
      <c r="T18" s="297" t="str">
        <f>VLOOKUP(M18,Prereq,3,FALSE)</f>
        <v>Check Handbook</v>
      </c>
      <c r="U18" s="248">
        <v>25</v>
      </c>
      <c r="V18" s="347"/>
      <c r="W18" s="348"/>
    </row>
    <row r="19" spans="1:23" s="251" customFormat="1" ht="20.100000000000001" customHeight="1" x14ac:dyDescent="0.15">
      <c r="A19" s="375" t="s">
        <v>499</v>
      </c>
      <c r="B19" s="376"/>
      <c r="C19" s="376"/>
      <c r="D19" s="376"/>
      <c r="E19" s="376"/>
      <c r="F19" s="376"/>
      <c r="G19" s="376"/>
      <c r="H19" s="279" t="str">
        <f>VLOOKUP(A19,Prereq,3,FALSE)</f>
        <v>EDUC1021</v>
      </c>
      <c r="I19" s="248">
        <v>25</v>
      </c>
      <c r="J19" s="322"/>
      <c r="K19" s="323"/>
      <c r="L19" s="256"/>
      <c r="M19" s="375" t="s">
        <v>505</v>
      </c>
      <c r="N19" s="376"/>
      <c r="O19" s="376"/>
      <c r="P19" s="376"/>
      <c r="Q19" s="376"/>
      <c r="R19" s="376"/>
      <c r="S19" s="376"/>
      <c r="T19" s="279" t="str">
        <f>VLOOKUP(M19,Prereq,3,FALSE)</f>
        <v>HUMB1006</v>
      </c>
      <c r="U19" s="248">
        <v>25</v>
      </c>
      <c r="V19" s="322"/>
      <c r="W19" s="323"/>
    </row>
    <row r="20" spans="1:23" s="251" customFormat="1" ht="20.100000000000001" customHeight="1" x14ac:dyDescent="0.15">
      <c r="A20" s="377" t="s">
        <v>89</v>
      </c>
      <c r="B20" s="378"/>
      <c r="C20" s="378"/>
      <c r="D20" s="378"/>
      <c r="E20" s="378"/>
      <c r="F20" s="378"/>
      <c r="G20" s="378"/>
      <c r="H20" s="280" t="str">
        <f>VLOOKUP(A20,Prereq,3,FALSE)</f>
        <v>EDUC1017, EDSC1011</v>
      </c>
      <c r="I20" s="218">
        <v>25</v>
      </c>
      <c r="J20" s="320"/>
      <c r="K20" s="321"/>
      <c r="L20" s="256"/>
      <c r="M20" s="377" t="s">
        <v>507</v>
      </c>
      <c r="N20" s="378"/>
      <c r="O20" s="378"/>
      <c r="P20" s="378"/>
      <c r="Q20" s="378"/>
      <c r="R20" s="378"/>
      <c r="S20" s="378"/>
      <c r="T20" s="280" t="str">
        <f>VLOOKUP(M20,Prereq,3,FALSE)</f>
        <v>NIL</v>
      </c>
      <c r="U20" s="222">
        <v>25</v>
      </c>
      <c r="V20" s="320"/>
      <c r="W20" s="321"/>
    </row>
    <row r="21" spans="1:23" s="251" customFormat="1" ht="5.0999999999999996" customHeight="1" x14ac:dyDescent="0.15">
      <c r="A21" s="315"/>
      <c r="B21" s="316"/>
      <c r="C21" s="316"/>
      <c r="D21" s="316"/>
      <c r="E21" s="316"/>
      <c r="F21" s="316"/>
      <c r="G21" s="316"/>
      <c r="H21" s="316"/>
      <c r="I21" s="316"/>
      <c r="J21" s="316"/>
      <c r="K21" s="317"/>
      <c r="L21" s="249"/>
      <c r="M21" s="315"/>
      <c r="N21" s="316"/>
      <c r="O21" s="316"/>
      <c r="P21" s="316"/>
      <c r="Q21" s="316"/>
      <c r="R21" s="316"/>
      <c r="S21" s="316"/>
      <c r="T21" s="316"/>
      <c r="U21" s="316"/>
      <c r="V21" s="316"/>
      <c r="W21" s="317"/>
    </row>
    <row r="22" spans="1:23" s="251" customFormat="1" ht="20.100000000000001" customHeight="1" x14ac:dyDescent="0.15">
      <c r="A22" s="375" t="s">
        <v>505</v>
      </c>
      <c r="B22" s="376"/>
      <c r="C22" s="376"/>
      <c r="D22" s="376"/>
      <c r="E22" s="376"/>
      <c r="F22" s="376"/>
      <c r="G22" s="376"/>
      <c r="H22" s="297" t="str">
        <f>VLOOKUP(A22,Prereq,3,FALSE)</f>
        <v>HUMB1006</v>
      </c>
      <c r="I22" s="221">
        <v>25</v>
      </c>
      <c r="J22" s="322"/>
      <c r="K22" s="323"/>
      <c r="L22" s="249"/>
      <c r="M22" s="377" t="s">
        <v>89</v>
      </c>
      <c r="N22" s="378"/>
      <c r="O22" s="378"/>
      <c r="P22" s="378"/>
      <c r="Q22" s="378"/>
      <c r="R22" s="378"/>
      <c r="S22" s="378"/>
      <c r="T22" s="297" t="str">
        <f>VLOOKUP(M22,Prereq,3,FALSE)</f>
        <v>EDUC1017, EDSC1011</v>
      </c>
      <c r="U22" s="248">
        <v>25</v>
      </c>
      <c r="V22" s="322"/>
      <c r="W22" s="323"/>
    </row>
    <row r="23" spans="1:23" s="251" customFormat="1" ht="20.100000000000001" customHeight="1" x14ac:dyDescent="0.15">
      <c r="A23" s="375" t="s">
        <v>491</v>
      </c>
      <c r="B23" s="376"/>
      <c r="C23" s="376"/>
      <c r="D23" s="376"/>
      <c r="E23" s="376"/>
      <c r="F23" s="376"/>
      <c r="G23" s="376"/>
      <c r="H23" s="297" t="str">
        <f>VLOOKUP(A23,Prereq,3,FALSE)</f>
        <v>Check Handbook</v>
      </c>
      <c r="I23" s="248">
        <v>25</v>
      </c>
      <c r="J23" s="322"/>
      <c r="K23" s="323"/>
      <c r="L23" s="249"/>
      <c r="M23" s="375" t="s">
        <v>504</v>
      </c>
      <c r="N23" s="376"/>
      <c r="O23" s="376"/>
      <c r="P23" s="376"/>
      <c r="Q23" s="376"/>
      <c r="R23" s="376"/>
      <c r="S23" s="376"/>
      <c r="T23" s="297" t="str">
        <f>VLOOKUP(M23,Prereq,3,FALSE)</f>
        <v>NIL</v>
      </c>
      <c r="U23" s="248">
        <v>25</v>
      </c>
      <c r="V23" s="322"/>
      <c r="W23" s="323"/>
    </row>
    <row r="24" spans="1:23" s="255" customFormat="1" ht="20.100000000000001" customHeight="1" x14ac:dyDescent="0.15">
      <c r="A24" s="375" t="s">
        <v>506</v>
      </c>
      <c r="B24" s="376"/>
      <c r="C24" s="376"/>
      <c r="D24" s="376"/>
      <c r="E24" s="376"/>
      <c r="F24" s="376"/>
      <c r="G24" s="376"/>
      <c r="H24" s="297" t="str">
        <f>VLOOKUP(A24,Prereq,3,FALSE)</f>
        <v>EDSC4034</v>
      </c>
      <c r="I24" s="248">
        <v>25</v>
      </c>
      <c r="J24" s="322"/>
      <c r="K24" s="323"/>
      <c r="L24" s="253"/>
      <c r="M24" s="375" t="s">
        <v>492</v>
      </c>
      <c r="N24" s="376"/>
      <c r="O24" s="376"/>
      <c r="P24" s="376"/>
      <c r="Q24" s="376"/>
      <c r="R24" s="376"/>
      <c r="S24" s="376"/>
      <c r="T24" s="297" t="str">
        <f>VLOOKUP(M24,Prereq,3,FALSE)</f>
        <v>REHT1001, HUMB1002</v>
      </c>
      <c r="U24" s="248">
        <v>25</v>
      </c>
      <c r="V24" s="322"/>
      <c r="W24" s="323"/>
    </row>
    <row r="25" spans="1:23" s="255" customFormat="1" ht="20.100000000000001" customHeight="1" x14ac:dyDescent="0.15">
      <c r="A25" s="391" t="s">
        <v>166</v>
      </c>
      <c r="B25" s="392"/>
      <c r="C25" s="392"/>
      <c r="D25" s="392"/>
      <c r="E25" s="392"/>
      <c r="F25" s="392"/>
      <c r="G25" s="392"/>
      <c r="H25" s="297" t="str">
        <f>VLOOKUP(A25,Prereq,3,FALSE)</f>
        <v>EDSC2008</v>
      </c>
      <c r="I25" s="248">
        <v>25</v>
      </c>
      <c r="J25" s="322"/>
      <c r="K25" s="323"/>
      <c r="L25" s="253"/>
      <c r="M25" s="375" t="s">
        <v>501</v>
      </c>
      <c r="N25" s="376"/>
      <c r="O25" s="376"/>
      <c r="P25" s="376"/>
      <c r="Q25" s="376"/>
      <c r="R25" s="376"/>
      <c r="S25" s="376"/>
      <c r="T25" s="297" t="str">
        <f>VLOOKUP(M25,Prereq,3,FALSE)</f>
        <v>REHT1001, HUMB1006</v>
      </c>
      <c r="U25" s="248">
        <v>25</v>
      </c>
      <c r="V25" s="322"/>
      <c r="W25" s="323"/>
    </row>
    <row r="26" spans="1:23" s="255" customFormat="1" ht="5.0999999999999996" customHeight="1" x14ac:dyDescent="0.15">
      <c r="H26" s="248"/>
      <c r="L26" s="253"/>
      <c r="T26" s="248"/>
    </row>
    <row r="27" spans="1:23" s="246" customFormat="1" ht="14.1" customHeight="1" x14ac:dyDescent="0.25">
      <c r="A27" s="240" t="s">
        <v>6</v>
      </c>
      <c r="B27" s="241"/>
      <c r="C27" s="242"/>
      <c r="D27" s="242"/>
      <c r="E27" s="242"/>
      <c r="F27" s="242"/>
      <c r="G27" s="242"/>
      <c r="H27" s="243" t="s">
        <v>3</v>
      </c>
      <c r="I27" s="243" t="s">
        <v>4</v>
      </c>
      <c r="J27" s="324" t="s">
        <v>90</v>
      </c>
      <c r="K27" s="325"/>
      <c r="L27" s="244"/>
      <c r="M27" s="240" t="s">
        <v>401</v>
      </c>
      <c r="N27" s="241"/>
      <c r="O27" s="242"/>
      <c r="P27" s="242"/>
      <c r="Q27" s="242"/>
      <c r="R27" s="242"/>
      <c r="S27" s="242"/>
      <c r="T27" s="243" t="s">
        <v>3</v>
      </c>
      <c r="U27" s="243" t="s">
        <v>4</v>
      </c>
      <c r="V27" s="324" t="s">
        <v>90</v>
      </c>
      <c r="W27" s="325"/>
    </row>
    <row r="28" spans="1:23" s="251" customFormat="1" ht="20.100000000000001" customHeight="1" x14ac:dyDescent="0.15">
      <c r="A28" s="375" t="s">
        <v>492</v>
      </c>
      <c r="B28" s="376"/>
      <c r="C28" s="376"/>
      <c r="D28" s="376"/>
      <c r="E28" s="376"/>
      <c r="F28" s="376"/>
      <c r="G28" s="376"/>
      <c r="H28" s="279" t="str">
        <f>VLOOKUP(A28,Prereq,3,FALSE)</f>
        <v>REHT1001, HUMB1002</v>
      </c>
      <c r="I28" s="248">
        <v>25</v>
      </c>
      <c r="J28" s="318"/>
      <c r="K28" s="319"/>
      <c r="L28" s="256"/>
      <c r="M28" s="391" t="s">
        <v>166</v>
      </c>
      <c r="N28" s="392"/>
      <c r="O28" s="392"/>
      <c r="P28" s="392"/>
      <c r="Q28" s="392"/>
      <c r="R28" s="392"/>
      <c r="S28" s="392"/>
      <c r="T28" s="297" t="str">
        <f>VLOOKUP(M28,Prereq,3,FALSE)</f>
        <v>EDSC2008</v>
      </c>
      <c r="U28" s="248">
        <v>25</v>
      </c>
      <c r="V28" s="318"/>
      <c r="W28" s="319"/>
    </row>
    <row r="29" spans="1:23" s="251" customFormat="1" ht="20.100000000000001" customHeight="1" x14ac:dyDescent="0.15">
      <c r="A29" s="375" t="s">
        <v>501</v>
      </c>
      <c r="B29" s="376"/>
      <c r="C29" s="376"/>
      <c r="D29" s="376"/>
      <c r="E29" s="376"/>
      <c r="F29" s="376"/>
      <c r="G29" s="376"/>
      <c r="H29" s="279" t="str">
        <f>VLOOKUP(A29,Prereq,3,FALSE)</f>
        <v>REHT1001, HUMB1006</v>
      </c>
      <c r="I29" s="248">
        <v>25</v>
      </c>
      <c r="J29" s="347"/>
      <c r="K29" s="348"/>
      <c r="L29" s="256"/>
      <c r="M29" s="375" t="s">
        <v>506</v>
      </c>
      <c r="N29" s="376"/>
      <c r="O29" s="376"/>
      <c r="P29" s="376"/>
      <c r="Q29" s="376"/>
      <c r="R29" s="376"/>
      <c r="S29" s="376"/>
      <c r="T29" s="297" t="str">
        <f>VLOOKUP(M29,Prereq,3,FALSE)</f>
        <v>EDSC4034</v>
      </c>
      <c r="U29" s="248">
        <v>25</v>
      </c>
      <c r="V29" s="347"/>
      <c r="W29" s="348"/>
    </row>
    <row r="30" spans="1:23" s="251" customFormat="1" ht="20.100000000000001" customHeight="1" x14ac:dyDescent="0.15">
      <c r="A30" s="377" t="s">
        <v>80</v>
      </c>
      <c r="B30" s="378"/>
      <c r="C30" s="378"/>
      <c r="D30" s="378"/>
      <c r="E30" s="378"/>
      <c r="F30" s="378"/>
      <c r="G30" s="378"/>
      <c r="H30" s="279" t="str">
        <f>VLOOKUP(A30,Prereq,3,FALSE)</f>
        <v>NIL</v>
      </c>
      <c r="I30" s="248">
        <v>25</v>
      </c>
      <c r="J30" s="322"/>
      <c r="K30" s="323"/>
      <c r="L30" s="258"/>
      <c r="M30" s="377" t="s">
        <v>81</v>
      </c>
      <c r="N30" s="378"/>
      <c r="O30" s="378"/>
      <c r="P30" s="378"/>
      <c r="Q30" s="378"/>
      <c r="R30" s="378"/>
      <c r="S30" s="378"/>
      <c r="T30" s="297" t="str">
        <f>VLOOKUP(M30,Prereq,3,FALSE)</f>
        <v>EDUC1021, EDUC2004, 300CP</v>
      </c>
      <c r="U30" s="248">
        <v>25</v>
      </c>
      <c r="V30" s="322"/>
      <c r="W30" s="323"/>
    </row>
    <row r="31" spans="1:23" s="251" customFormat="1" ht="20.100000000000001" customHeight="1" x14ac:dyDescent="0.15">
      <c r="A31" s="375" t="s">
        <v>502</v>
      </c>
      <c r="B31" s="376"/>
      <c r="C31" s="376"/>
      <c r="D31" s="376"/>
      <c r="E31" s="376"/>
      <c r="F31" s="376"/>
      <c r="G31" s="376"/>
      <c r="H31" s="280" t="str">
        <f>VLOOKUP(A31,Prereq,3,FALSE)</f>
        <v>NIL</v>
      </c>
      <c r="I31" s="218">
        <v>25</v>
      </c>
      <c r="J31" s="320"/>
      <c r="K31" s="321"/>
      <c r="L31" s="258"/>
      <c r="M31" s="375" t="s">
        <v>527</v>
      </c>
      <c r="N31" s="376"/>
      <c r="O31" s="376"/>
      <c r="P31" s="376"/>
      <c r="Q31" s="376"/>
      <c r="R31" s="376"/>
      <c r="S31" s="376"/>
      <c r="T31" s="298" t="str">
        <f>VLOOKUP(M31,Prereq,3,FALSE)</f>
        <v>HUMB2006, HUMV2000</v>
      </c>
      <c r="U31" s="222">
        <v>25</v>
      </c>
      <c r="V31" s="320"/>
      <c r="W31" s="321"/>
    </row>
    <row r="32" spans="1:23" s="251" customFormat="1" ht="5.0999999999999996" customHeight="1" x14ac:dyDescent="0.15">
      <c r="A32" s="315"/>
      <c r="B32" s="316"/>
      <c r="C32" s="316"/>
      <c r="D32" s="316"/>
      <c r="E32" s="316"/>
      <c r="F32" s="316"/>
      <c r="G32" s="316"/>
      <c r="H32" s="316"/>
      <c r="I32" s="316"/>
      <c r="J32" s="316"/>
      <c r="K32" s="317"/>
      <c r="L32" s="259"/>
      <c r="M32" s="315"/>
      <c r="N32" s="316"/>
      <c r="O32" s="316"/>
      <c r="P32" s="316"/>
      <c r="Q32" s="316"/>
      <c r="R32" s="316"/>
      <c r="S32" s="316"/>
      <c r="T32" s="316"/>
      <c r="U32" s="316"/>
      <c r="V32" s="316"/>
      <c r="W32" s="317"/>
    </row>
    <row r="33" spans="1:23" s="255" customFormat="1" ht="20.100000000000001" customHeight="1" x14ac:dyDescent="0.15">
      <c r="A33" s="377" t="s">
        <v>81</v>
      </c>
      <c r="B33" s="378"/>
      <c r="C33" s="378"/>
      <c r="D33" s="378"/>
      <c r="E33" s="378"/>
      <c r="F33" s="378"/>
      <c r="G33" s="378"/>
      <c r="H33" s="279" t="str">
        <f>VLOOKUP(A33,Prereq,3,FALSE)</f>
        <v>EDUC1021, EDUC2004, 300CP</v>
      </c>
      <c r="I33" s="221">
        <v>25</v>
      </c>
      <c r="J33" s="322"/>
      <c r="K33" s="323"/>
      <c r="L33" s="260"/>
      <c r="M33" s="377" t="s">
        <v>84</v>
      </c>
      <c r="N33" s="378"/>
      <c r="O33" s="378"/>
      <c r="P33" s="378"/>
      <c r="Q33" s="378"/>
      <c r="R33" s="378"/>
      <c r="S33" s="378"/>
      <c r="T33" s="279" t="str">
        <f>VLOOKUP(M33,Prereq,3,FALSE)</f>
        <v>300CP</v>
      </c>
      <c r="U33" s="248">
        <v>25</v>
      </c>
      <c r="V33" s="322"/>
      <c r="W33" s="323"/>
    </row>
    <row r="34" spans="1:23" s="255" customFormat="1" ht="20.100000000000001" customHeight="1" x14ac:dyDescent="0.15">
      <c r="A34" s="377" t="s">
        <v>82</v>
      </c>
      <c r="B34" s="378"/>
      <c r="C34" s="378"/>
      <c r="D34" s="378"/>
      <c r="E34" s="378"/>
      <c r="F34" s="378"/>
      <c r="G34" s="378"/>
      <c r="H34" s="279" t="str">
        <f>VLOOKUP(A34,Prereq,3,FALSE)</f>
        <v>EDSC2009, C&amp;I Senior</v>
      </c>
      <c r="I34" s="248">
        <v>25</v>
      </c>
      <c r="J34" s="322"/>
      <c r="K34" s="323"/>
      <c r="L34" s="260"/>
      <c r="M34" s="375" t="s">
        <v>502</v>
      </c>
      <c r="N34" s="376"/>
      <c r="O34" s="376"/>
      <c r="P34" s="376"/>
      <c r="Q34" s="376"/>
      <c r="R34" s="376"/>
      <c r="S34" s="376"/>
      <c r="T34" s="279" t="str">
        <f>VLOOKUP(M34,Prereq,3,FALSE)</f>
        <v>NIL</v>
      </c>
      <c r="U34" s="248">
        <v>25</v>
      </c>
      <c r="V34" s="322"/>
      <c r="W34" s="323"/>
    </row>
    <row r="35" spans="1:23" s="255" customFormat="1" ht="20.100000000000001" customHeight="1" x14ac:dyDescent="0.15">
      <c r="A35" s="375" t="s">
        <v>527</v>
      </c>
      <c r="B35" s="376"/>
      <c r="C35" s="376"/>
      <c r="D35" s="376"/>
      <c r="E35" s="376"/>
      <c r="F35" s="376"/>
      <c r="G35" s="376"/>
      <c r="H35" s="279" t="str">
        <f>VLOOKUP(A35,Prereq,3,FALSE)</f>
        <v>HUMB2006, HUMV2000</v>
      </c>
      <c r="I35" s="248">
        <v>25</v>
      </c>
      <c r="J35" s="322"/>
      <c r="K35" s="323"/>
      <c r="L35" s="260"/>
      <c r="M35" s="375" t="s">
        <v>499</v>
      </c>
      <c r="N35" s="376"/>
      <c r="O35" s="376"/>
      <c r="P35" s="376"/>
      <c r="Q35" s="376"/>
      <c r="R35" s="376"/>
      <c r="S35" s="376"/>
      <c r="T35" s="279" t="str">
        <f>VLOOKUP(M35,Prereq,3,FALSE)</f>
        <v>EDUC1021</v>
      </c>
      <c r="U35" s="248">
        <v>25</v>
      </c>
      <c r="V35" s="322"/>
      <c r="W35" s="323"/>
    </row>
    <row r="36" spans="1:23" s="255" customFormat="1" ht="20.100000000000001" customHeight="1" x14ac:dyDescent="0.15">
      <c r="A36" s="393" t="s">
        <v>503</v>
      </c>
      <c r="B36" s="394"/>
      <c r="C36" s="394"/>
      <c r="D36" s="394"/>
      <c r="E36" s="394"/>
      <c r="F36" s="394"/>
      <c r="G36" s="394"/>
      <c r="H36" s="279" t="str">
        <f>VLOOKUP(A36,Prereq,3,FALSE)</f>
        <v>NIL</v>
      </c>
      <c r="I36" s="219">
        <v>25</v>
      </c>
      <c r="J36" s="395"/>
      <c r="K36" s="396"/>
      <c r="L36" s="260"/>
      <c r="M36" s="375" t="s">
        <v>494</v>
      </c>
      <c r="N36" s="376"/>
      <c r="O36" s="376"/>
      <c r="P36" s="376"/>
      <c r="Q36" s="376"/>
      <c r="R36" s="376"/>
      <c r="S36" s="376"/>
      <c r="T36" s="297" t="str">
        <f>VLOOKUP(M36,Prereq,3,FALSE)</f>
        <v>Check Handbook</v>
      </c>
      <c r="U36" s="248">
        <v>25</v>
      </c>
      <c r="V36" s="322"/>
      <c r="W36" s="323"/>
    </row>
    <row r="37" spans="1:23" s="255" customFormat="1" ht="5.0999999999999996" customHeight="1" x14ac:dyDescent="0.15">
      <c r="H37" s="248"/>
      <c r="L37" s="260"/>
      <c r="T37" s="248"/>
    </row>
    <row r="38" spans="1:23" s="246" customFormat="1" ht="14.1" customHeight="1" x14ac:dyDescent="0.25">
      <c r="A38" s="240" t="s">
        <v>7</v>
      </c>
      <c r="B38" s="241"/>
      <c r="C38" s="242"/>
      <c r="D38" s="242"/>
      <c r="E38" s="242"/>
      <c r="F38" s="242"/>
      <c r="G38" s="242"/>
      <c r="H38" s="243" t="s">
        <v>3</v>
      </c>
      <c r="I38" s="243" t="s">
        <v>4</v>
      </c>
      <c r="J38" s="324" t="s">
        <v>90</v>
      </c>
      <c r="K38" s="325"/>
      <c r="L38" s="261"/>
      <c r="M38" s="240" t="s">
        <v>402</v>
      </c>
      <c r="N38" s="241"/>
      <c r="O38" s="242"/>
      <c r="P38" s="242"/>
      <c r="Q38" s="242"/>
      <c r="R38" s="242"/>
      <c r="S38" s="242"/>
      <c r="T38" s="243" t="s">
        <v>3</v>
      </c>
      <c r="U38" s="243" t="s">
        <v>4</v>
      </c>
      <c r="V38" s="324" t="s">
        <v>90</v>
      </c>
      <c r="W38" s="325"/>
    </row>
    <row r="39" spans="1:23" s="251" customFormat="1" ht="20.100000000000001" customHeight="1" x14ac:dyDescent="0.15">
      <c r="A39" s="398" t="s">
        <v>507</v>
      </c>
      <c r="B39" s="399"/>
      <c r="C39" s="399"/>
      <c r="D39" s="399"/>
      <c r="E39" s="399"/>
      <c r="F39" s="399"/>
      <c r="G39" s="399"/>
      <c r="H39" s="279" t="str">
        <f>VLOOKUP(A39,Prereq,3,FALSE)</f>
        <v>NIL</v>
      </c>
      <c r="I39" s="248">
        <v>25</v>
      </c>
      <c r="J39" s="318"/>
      <c r="K39" s="319"/>
      <c r="L39" s="258"/>
      <c r="M39" s="391" t="s">
        <v>80</v>
      </c>
      <c r="N39" s="392"/>
      <c r="O39" s="392"/>
      <c r="P39" s="392"/>
      <c r="Q39" s="392"/>
      <c r="R39" s="392"/>
      <c r="S39" s="392"/>
      <c r="T39" s="279" t="str">
        <f>VLOOKUP(M39,Prereq,3,FALSE)</f>
        <v>NIL</v>
      </c>
      <c r="U39" s="248">
        <v>25</v>
      </c>
      <c r="V39" s="318"/>
      <c r="W39" s="319"/>
    </row>
    <row r="40" spans="1:23" s="251" customFormat="1" ht="20.100000000000001" customHeight="1" x14ac:dyDescent="0.15">
      <c r="A40" s="377" t="s">
        <v>84</v>
      </c>
      <c r="B40" s="378"/>
      <c r="C40" s="378"/>
      <c r="D40" s="378"/>
      <c r="E40" s="378"/>
      <c r="F40" s="378"/>
      <c r="G40" s="378"/>
      <c r="H40" s="279" t="str">
        <f>VLOOKUP(A40,Prereq,3,FALSE)</f>
        <v>300CP</v>
      </c>
      <c r="I40" s="248">
        <v>25</v>
      </c>
      <c r="J40" s="347"/>
      <c r="K40" s="348"/>
      <c r="L40" s="259"/>
      <c r="M40" s="377" t="s">
        <v>82</v>
      </c>
      <c r="N40" s="378"/>
      <c r="O40" s="378"/>
      <c r="P40" s="378"/>
      <c r="Q40" s="378"/>
      <c r="R40" s="378"/>
      <c r="S40" s="378"/>
      <c r="T40" s="279" t="str">
        <f>VLOOKUP(M40,Prereq,3,FALSE)</f>
        <v>EDSC2009, C&amp;I Senior</v>
      </c>
      <c r="U40" s="248">
        <v>25</v>
      </c>
      <c r="V40" s="347"/>
      <c r="W40" s="348"/>
    </row>
    <row r="41" spans="1:23" s="251" customFormat="1" ht="20.100000000000001" customHeight="1" x14ac:dyDescent="0.15">
      <c r="A41" s="377" t="s">
        <v>85</v>
      </c>
      <c r="B41" s="378"/>
      <c r="C41" s="378"/>
      <c r="D41" s="378"/>
      <c r="E41" s="378"/>
      <c r="F41" s="378"/>
      <c r="G41" s="378"/>
      <c r="H41" s="279" t="str">
        <f>VLOOKUP(A41,Prereq,3,FALSE)</f>
        <v>EDSC3005, 600CP</v>
      </c>
      <c r="I41" s="248">
        <v>25</v>
      </c>
      <c r="J41" s="322"/>
      <c r="K41" s="323"/>
      <c r="L41" s="259"/>
      <c r="M41" s="377" t="s">
        <v>85</v>
      </c>
      <c r="N41" s="378"/>
      <c r="O41" s="378"/>
      <c r="P41" s="378"/>
      <c r="Q41" s="378"/>
      <c r="R41" s="378"/>
      <c r="S41" s="378"/>
      <c r="T41" s="279" t="str">
        <f>VLOOKUP(M41,Prereq,3,FALSE)</f>
        <v>EDSC3005, 600CP</v>
      </c>
      <c r="U41" s="248">
        <v>25</v>
      </c>
      <c r="V41" s="395"/>
      <c r="W41" s="396"/>
    </row>
    <row r="42" spans="1:23" s="251" customFormat="1" ht="20.100000000000001" customHeight="1" x14ac:dyDescent="0.15">
      <c r="A42" s="375" t="s">
        <v>494</v>
      </c>
      <c r="B42" s="376"/>
      <c r="C42" s="376"/>
      <c r="D42" s="376"/>
      <c r="E42" s="376"/>
      <c r="F42" s="376"/>
      <c r="G42" s="376"/>
      <c r="H42" s="298" t="str">
        <f>VLOOKUP(A42,Prereq,3,FALSE)</f>
        <v>Check Handbook</v>
      </c>
      <c r="I42" s="218">
        <v>25</v>
      </c>
      <c r="J42" s="320"/>
      <c r="K42" s="321"/>
      <c r="L42" s="259"/>
      <c r="M42" s="375" t="s">
        <v>503</v>
      </c>
      <c r="N42" s="376"/>
      <c r="O42" s="376"/>
      <c r="P42" s="376"/>
      <c r="Q42" s="376"/>
      <c r="R42" s="376"/>
      <c r="S42" s="376"/>
      <c r="T42" s="280" t="str">
        <f>VLOOKUP(M42,Prereq,3,FALSE)</f>
        <v>NIL</v>
      </c>
      <c r="U42" s="222">
        <v>25</v>
      </c>
      <c r="V42" s="404"/>
      <c r="W42" s="405"/>
    </row>
    <row r="43" spans="1:23" s="251" customFormat="1" ht="5.0999999999999996" customHeight="1" x14ac:dyDescent="0.15">
      <c r="A43" s="315"/>
      <c r="B43" s="316"/>
      <c r="C43" s="316"/>
      <c r="D43" s="316"/>
      <c r="E43" s="316"/>
      <c r="F43" s="316"/>
      <c r="G43" s="316"/>
      <c r="H43" s="316"/>
      <c r="I43" s="316"/>
      <c r="J43" s="316"/>
      <c r="K43" s="317"/>
      <c r="L43" s="259"/>
      <c r="M43" s="315"/>
      <c r="N43" s="316"/>
      <c r="O43" s="316"/>
      <c r="P43" s="316"/>
      <c r="Q43" s="316"/>
      <c r="R43" s="316"/>
      <c r="S43" s="316"/>
      <c r="T43" s="316"/>
      <c r="U43" s="316"/>
      <c r="V43" s="316"/>
      <c r="W43" s="317"/>
    </row>
    <row r="44" spans="1:23" s="255" customFormat="1" ht="20.100000000000001" customHeight="1" x14ac:dyDescent="0.15">
      <c r="A44" s="391" t="s">
        <v>86</v>
      </c>
      <c r="B44" s="392"/>
      <c r="C44" s="392"/>
      <c r="D44" s="392"/>
      <c r="E44" s="392"/>
      <c r="F44" s="392"/>
      <c r="G44" s="392"/>
      <c r="H44" s="279" t="str">
        <f>VLOOKUP(A44,Prereq,3,FALSE)</f>
        <v>All other units</v>
      </c>
      <c r="I44" s="220">
        <v>100</v>
      </c>
      <c r="J44" s="322"/>
      <c r="K44" s="323"/>
      <c r="L44" s="262"/>
      <c r="M44" s="391" t="s">
        <v>86</v>
      </c>
      <c r="N44" s="392"/>
      <c r="O44" s="392"/>
      <c r="P44" s="392"/>
      <c r="Q44" s="392"/>
      <c r="R44" s="392"/>
      <c r="S44" s="392"/>
      <c r="T44" s="279" t="str">
        <f>VLOOKUP(M44,Prereq,3,FALSE)</f>
        <v>All other units</v>
      </c>
      <c r="U44" s="248">
        <v>100</v>
      </c>
      <c r="V44" s="322"/>
      <c r="W44" s="323"/>
    </row>
    <row r="45" spans="1:23" s="246" customFormat="1" ht="30.2" customHeight="1" x14ac:dyDescent="0.25">
      <c r="A45" s="397" t="s">
        <v>8</v>
      </c>
      <c r="B45" s="397"/>
      <c r="C45" s="397"/>
      <c r="D45" s="397"/>
      <c r="E45" s="397"/>
      <c r="F45" s="397"/>
      <c r="G45" s="397"/>
      <c r="H45" s="397"/>
      <c r="I45" s="397"/>
      <c r="J45" s="397"/>
      <c r="K45" s="397"/>
      <c r="L45" s="259"/>
      <c r="M45" s="397" t="s">
        <v>8</v>
      </c>
      <c r="N45" s="397"/>
      <c r="O45" s="397"/>
      <c r="P45" s="397"/>
      <c r="Q45" s="397"/>
      <c r="R45" s="397"/>
      <c r="S45" s="397"/>
      <c r="T45" s="397"/>
      <c r="U45" s="397"/>
      <c r="V45" s="397"/>
      <c r="W45" s="397"/>
    </row>
    <row r="46" spans="1:23" s="232" customFormat="1" ht="27.95" customHeight="1" x14ac:dyDescent="0.25">
      <c r="A46" s="353" t="s">
        <v>531</v>
      </c>
      <c r="B46" s="353"/>
      <c r="C46" s="353"/>
      <c r="D46" s="353"/>
      <c r="E46" s="353"/>
      <c r="F46" s="353"/>
      <c r="G46" s="353"/>
      <c r="H46" s="353"/>
      <c r="I46" s="353"/>
      <c r="J46" s="353"/>
      <c r="K46" s="353"/>
      <c r="L46" s="270"/>
      <c r="M46" s="353" t="s">
        <v>531</v>
      </c>
      <c r="N46" s="353"/>
      <c r="O46" s="353"/>
      <c r="P46" s="353"/>
      <c r="Q46" s="353"/>
      <c r="R46" s="353"/>
      <c r="S46" s="353"/>
      <c r="T46" s="353"/>
      <c r="U46" s="353"/>
      <c r="V46" s="353"/>
      <c r="W46" s="353"/>
    </row>
    <row r="47" spans="1:23" ht="13.7" customHeight="1" x14ac:dyDescent="0.2">
      <c r="A47" s="354" t="s">
        <v>9</v>
      </c>
      <c r="B47" s="355"/>
      <c r="C47" s="355"/>
      <c r="D47" s="355"/>
      <c r="E47" s="355"/>
      <c r="F47" s="355"/>
      <c r="G47" s="355"/>
      <c r="H47" s="264"/>
      <c r="I47" s="264" t="s">
        <v>10</v>
      </c>
      <c r="J47" s="264"/>
      <c r="K47" s="264"/>
      <c r="L47" s="265"/>
      <c r="M47" s="354" t="s">
        <v>9</v>
      </c>
      <c r="N47" s="355"/>
      <c r="O47" s="355"/>
      <c r="P47" s="355"/>
      <c r="Q47" s="355"/>
      <c r="R47" s="355"/>
      <c r="S47" s="355"/>
      <c r="T47" s="264"/>
      <c r="U47" s="264" t="s">
        <v>10</v>
      </c>
      <c r="V47" s="264"/>
      <c r="W47" s="264"/>
    </row>
  </sheetData>
  <sheetProtection algorithmName="SHA-512" hashValue="+ppGSit5eiqJVzQFJSoKNTMBrquPqgfIuvPPv5GYxrd5h25+SauQZI65DARh/Z+hsngyPNIwVBNL3l8pxsuMsg==" saltValue="NffSEGh04UtvpvZTZUse9g==" spinCount="100000" sheet="1" objects="1" scenarios="1" formatCells="0"/>
  <mergeCells count="146">
    <mergeCell ref="M44:S44"/>
    <mergeCell ref="V44:W44"/>
    <mergeCell ref="M45:W45"/>
    <mergeCell ref="M46:W46"/>
    <mergeCell ref="M47:S47"/>
    <mergeCell ref="M40:S40"/>
    <mergeCell ref="V40:W40"/>
    <mergeCell ref="M41:S41"/>
    <mergeCell ref="V41:W41"/>
    <mergeCell ref="M42:S42"/>
    <mergeCell ref="V42:W42"/>
    <mergeCell ref="M35:S35"/>
    <mergeCell ref="V35:W35"/>
    <mergeCell ref="M36:S36"/>
    <mergeCell ref="V36:W36"/>
    <mergeCell ref="V38:W38"/>
    <mergeCell ref="M39:S39"/>
    <mergeCell ref="V39:W39"/>
    <mergeCell ref="M31:S31"/>
    <mergeCell ref="V31:W31"/>
    <mergeCell ref="V33:W33"/>
    <mergeCell ref="M33:S33"/>
    <mergeCell ref="V34:W34"/>
    <mergeCell ref="V27:W27"/>
    <mergeCell ref="M28:S28"/>
    <mergeCell ref="V28:W28"/>
    <mergeCell ref="M29:S29"/>
    <mergeCell ref="V29:W29"/>
    <mergeCell ref="M30:S30"/>
    <mergeCell ref="V30:W30"/>
    <mergeCell ref="M23:S23"/>
    <mergeCell ref="V23:W23"/>
    <mergeCell ref="M24:S24"/>
    <mergeCell ref="V24:W24"/>
    <mergeCell ref="M25:S25"/>
    <mergeCell ref="V25:W25"/>
    <mergeCell ref="M19:S19"/>
    <mergeCell ref="V19:W19"/>
    <mergeCell ref="M20:S20"/>
    <mergeCell ref="V20:W20"/>
    <mergeCell ref="M22:S22"/>
    <mergeCell ref="V22:W22"/>
    <mergeCell ref="M14:S14"/>
    <mergeCell ref="V14:W14"/>
    <mergeCell ref="V16:W16"/>
    <mergeCell ref="M17:S17"/>
    <mergeCell ref="V17:W17"/>
    <mergeCell ref="M18:S18"/>
    <mergeCell ref="V18:W18"/>
    <mergeCell ref="V12:W12"/>
    <mergeCell ref="M13:S13"/>
    <mergeCell ref="V13:W13"/>
    <mergeCell ref="V6:W6"/>
    <mergeCell ref="M7:S7"/>
    <mergeCell ref="V7:W7"/>
    <mergeCell ref="M8:S8"/>
    <mergeCell ref="V8:W8"/>
    <mergeCell ref="M9:S9"/>
    <mergeCell ref="V9:W9"/>
    <mergeCell ref="A47:G47"/>
    <mergeCell ref="A41:G41"/>
    <mergeCell ref="M1:W1"/>
    <mergeCell ref="R4:S4"/>
    <mergeCell ref="U4:W4"/>
    <mergeCell ref="V5:W5"/>
    <mergeCell ref="M6:S6"/>
    <mergeCell ref="A42:G42"/>
    <mergeCell ref="J42:K42"/>
    <mergeCell ref="A44:G44"/>
    <mergeCell ref="J44:K44"/>
    <mergeCell ref="A45:K45"/>
    <mergeCell ref="A46:K46"/>
    <mergeCell ref="J38:K38"/>
    <mergeCell ref="J39:K39"/>
    <mergeCell ref="A40:G40"/>
    <mergeCell ref="J40:K40"/>
    <mergeCell ref="A39:G39"/>
    <mergeCell ref="J41:K41"/>
    <mergeCell ref="A34:G34"/>
    <mergeCell ref="J34:K34"/>
    <mergeCell ref="M11:S11"/>
    <mergeCell ref="V11:W11"/>
    <mergeCell ref="M12:S12"/>
    <mergeCell ref="A35:G35"/>
    <mergeCell ref="J35:K35"/>
    <mergeCell ref="A36:G36"/>
    <mergeCell ref="J36:K36"/>
    <mergeCell ref="A30:G30"/>
    <mergeCell ref="J30:K30"/>
    <mergeCell ref="A31:G31"/>
    <mergeCell ref="J31:K31"/>
    <mergeCell ref="A33:G33"/>
    <mergeCell ref="J33:K33"/>
    <mergeCell ref="A25:G25"/>
    <mergeCell ref="J25:K25"/>
    <mergeCell ref="J27:K27"/>
    <mergeCell ref="A28:G28"/>
    <mergeCell ref="J28:K28"/>
    <mergeCell ref="A29:G29"/>
    <mergeCell ref="J29:K29"/>
    <mergeCell ref="A22:G22"/>
    <mergeCell ref="J22:K22"/>
    <mergeCell ref="A23:G23"/>
    <mergeCell ref="J23:K23"/>
    <mergeCell ref="A24:G24"/>
    <mergeCell ref="J24:K24"/>
    <mergeCell ref="A1:K1"/>
    <mergeCell ref="F4:G4"/>
    <mergeCell ref="I4:K4"/>
    <mergeCell ref="A9:G9"/>
    <mergeCell ref="J9:K9"/>
    <mergeCell ref="A11:G11"/>
    <mergeCell ref="J11:K11"/>
    <mergeCell ref="A12:G12"/>
    <mergeCell ref="J12:K12"/>
    <mergeCell ref="J5:K5"/>
    <mergeCell ref="A6:G6"/>
    <mergeCell ref="J6:K6"/>
    <mergeCell ref="A7:G7"/>
    <mergeCell ref="J7:K7"/>
    <mergeCell ref="A8:G8"/>
    <mergeCell ref="J8:K8"/>
    <mergeCell ref="A43:K43"/>
    <mergeCell ref="M43:W43"/>
    <mergeCell ref="M2:W2"/>
    <mergeCell ref="A2:K2"/>
    <mergeCell ref="M34:S34"/>
    <mergeCell ref="A10:K10"/>
    <mergeCell ref="A21:K21"/>
    <mergeCell ref="A32:K32"/>
    <mergeCell ref="M10:W10"/>
    <mergeCell ref="M21:W21"/>
    <mergeCell ref="M32:W32"/>
    <mergeCell ref="A18:G18"/>
    <mergeCell ref="J18:K18"/>
    <mergeCell ref="A19:G19"/>
    <mergeCell ref="J19:K19"/>
    <mergeCell ref="A20:G20"/>
    <mergeCell ref="J20:K20"/>
    <mergeCell ref="A13:G13"/>
    <mergeCell ref="J13:K13"/>
    <mergeCell ref="A14:G14"/>
    <mergeCell ref="J14:K14"/>
    <mergeCell ref="J16:K16"/>
    <mergeCell ref="A17:G17"/>
    <mergeCell ref="J17:K17"/>
  </mergeCells>
  <conditionalFormatting sqref="J39:K42 J33:K36 J44:K44">
    <cfRule type="cellIs" dxfId="180" priority="289" operator="equal">
      <formula>"CRL"</formula>
    </cfRule>
    <cfRule type="cellIs" dxfId="179" priority="290" operator="equal">
      <formula>"Complete"</formula>
    </cfRule>
    <cfRule type="containsText" dxfId="178" priority="293" operator="containsText" text="2017">
      <formula>NOT(ISERROR(SEARCH("2017",J33)))</formula>
    </cfRule>
    <cfRule type="containsText" dxfId="177" priority="294" operator="containsText" text="2018">
      <formula>NOT(ISERROR(SEARCH("2018",J33)))</formula>
    </cfRule>
    <cfRule type="containsText" dxfId="176" priority="295" operator="containsText" text="2019">
      <formula>NOT(ISERROR(SEARCH("2019",J33)))</formula>
    </cfRule>
    <cfRule type="containsText" dxfId="175" priority="296" operator="containsText" text="2020">
      <formula>NOT(ISERROR(SEARCH("2020",J33)))</formula>
    </cfRule>
  </conditionalFormatting>
  <conditionalFormatting sqref="A44 A6:A9 A11:A14 H44 A42 A39:A40 H6:H9 H11:H15 H17:H20 H22:H26 H33:H37 H39:H42 H28:H31">
    <cfRule type="containsErrors" dxfId="174" priority="291">
      <formula>ISERROR(A6)</formula>
    </cfRule>
    <cfRule type="cellIs" dxfId="173" priority="292" operator="equal">
      <formula>0</formula>
    </cfRule>
  </conditionalFormatting>
  <conditionalFormatting sqref="A17:A20">
    <cfRule type="containsErrors" dxfId="172" priority="269">
      <formula>ISERROR(A17)</formula>
    </cfRule>
    <cfRule type="cellIs" dxfId="171" priority="270" operator="equal">
      <formula>0</formula>
    </cfRule>
  </conditionalFormatting>
  <conditionalFormatting sqref="A22:A25">
    <cfRule type="containsErrors" dxfId="170" priority="267">
      <formula>ISERROR(A22)</formula>
    </cfRule>
    <cfRule type="cellIs" dxfId="169" priority="268" operator="equal">
      <formula>0</formula>
    </cfRule>
  </conditionalFormatting>
  <conditionalFormatting sqref="A28:A31">
    <cfRule type="containsErrors" dxfId="168" priority="265">
      <formula>ISERROR(A28)</formula>
    </cfRule>
    <cfRule type="cellIs" dxfId="167" priority="266" operator="equal">
      <formula>0</formula>
    </cfRule>
  </conditionalFormatting>
  <conditionalFormatting sqref="A33:A34">
    <cfRule type="containsErrors" dxfId="166" priority="263">
      <formula>ISERROR(A33)</formula>
    </cfRule>
    <cfRule type="cellIs" dxfId="165" priority="264" operator="equal">
      <formula>0</formula>
    </cfRule>
  </conditionalFormatting>
  <conditionalFormatting sqref="A35:A36">
    <cfRule type="containsErrors" dxfId="164" priority="259">
      <formula>ISERROR(A35)</formula>
    </cfRule>
    <cfRule type="cellIs" dxfId="163" priority="260" operator="equal">
      <formula>0</formula>
    </cfRule>
  </conditionalFormatting>
  <conditionalFormatting sqref="A12:G12 A17:G18 A22:G22 A24:G24 A28:G28 A35:G35 A42:G42">
    <cfRule type="containsErrors" dxfId="162" priority="244">
      <formula>ISERROR(A12)</formula>
    </cfRule>
  </conditionalFormatting>
  <conditionalFormatting sqref="A13:G13 A19:G19 A23:G23 A29:G29 A31:G31 A36:G36">
    <cfRule type="containsErrors" dxfId="161" priority="243">
      <formula>ISERROR(A13)</formula>
    </cfRule>
  </conditionalFormatting>
  <conditionalFormatting sqref="A41">
    <cfRule type="containsErrors" dxfId="160" priority="241">
      <formula>ISERROR(A41)</formula>
    </cfRule>
    <cfRule type="cellIs" dxfId="159" priority="242" operator="equal">
      <formula>0</formula>
    </cfRule>
  </conditionalFormatting>
  <conditionalFormatting sqref="V39:W41 V33:W36 V44:W44">
    <cfRule type="cellIs" dxfId="158" priority="233" operator="equal">
      <formula>"CRL"</formula>
    </cfRule>
    <cfRule type="cellIs" dxfId="157" priority="234" operator="equal">
      <formula>"Complete"</formula>
    </cfRule>
    <cfRule type="containsText" dxfId="156" priority="237" operator="containsText" text="2017">
      <formula>NOT(ISERROR(SEARCH("2017",V33)))</formula>
    </cfRule>
    <cfRule type="containsText" dxfId="155" priority="238" operator="containsText" text="2018">
      <formula>NOT(ISERROR(SEARCH("2018",V33)))</formula>
    </cfRule>
    <cfRule type="containsText" dxfId="154" priority="239" operator="containsText" text="2019">
      <formula>NOT(ISERROR(SEARCH("2019",V33)))</formula>
    </cfRule>
    <cfRule type="containsText" dxfId="153" priority="240" operator="containsText" text="2020">
      <formula>NOT(ISERROR(SEARCH("2020",V33)))</formula>
    </cfRule>
  </conditionalFormatting>
  <conditionalFormatting sqref="T44 T6:T9 T11:T15 T17:T20 T22:T26 T28:T31 T33:T37 T39:T42">
    <cfRule type="containsErrors" dxfId="152" priority="235">
      <formula>ISERROR(T6)</formula>
    </cfRule>
    <cfRule type="cellIs" dxfId="151" priority="236" operator="equal">
      <formula>0</formula>
    </cfRule>
  </conditionalFormatting>
  <conditionalFormatting sqref="M6">
    <cfRule type="containsErrors" dxfId="150" priority="128">
      <formula>ISERROR(M6)</formula>
    </cfRule>
    <cfRule type="cellIs" dxfId="149" priority="129" operator="equal">
      <formula>0</formula>
    </cfRule>
  </conditionalFormatting>
  <conditionalFormatting sqref="M7">
    <cfRule type="containsErrors" dxfId="148" priority="126">
      <formula>ISERROR(M7)</formula>
    </cfRule>
    <cfRule type="cellIs" dxfId="147" priority="127" operator="equal">
      <formula>0</formula>
    </cfRule>
  </conditionalFormatting>
  <conditionalFormatting sqref="M11:M13">
    <cfRule type="containsErrors" dxfId="146" priority="124">
      <formula>ISERROR(M11)</formula>
    </cfRule>
    <cfRule type="cellIs" dxfId="145" priority="125" operator="equal">
      <formula>0</formula>
    </cfRule>
  </conditionalFormatting>
  <conditionalFormatting sqref="M14:S14">
    <cfRule type="containsErrors" dxfId="144" priority="123">
      <formula>ISERROR(M14)</formula>
    </cfRule>
    <cfRule type="containsErrors" dxfId="143" priority="130">
      <formula>ISERROR(M14)</formula>
    </cfRule>
  </conditionalFormatting>
  <conditionalFormatting sqref="M22">
    <cfRule type="containsErrors" dxfId="142" priority="111">
      <formula>ISERROR(M22)</formula>
    </cfRule>
    <cfRule type="cellIs" dxfId="141" priority="112" operator="equal">
      <formula>0</formula>
    </cfRule>
  </conditionalFormatting>
  <conditionalFormatting sqref="M17">
    <cfRule type="containsErrors" dxfId="140" priority="117">
      <formula>ISERROR(M17)</formula>
    </cfRule>
    <cfRule type="cellIs" dxfId="139" priority="118" operator="equal">
      <formula>0</formula>
    </cfRule>
  </conditionalFormatting>
  <conditionalFormatting sqref="M41">
    <cfRule type="containsErrors" dxfId="138" priority="92">
      <formula>ISERROR(M41)</formula>
    </cfRule>
    <cfRule type="cellIs" dxfId="137" priority="93" operator="equal">
      <formula>0</formula>
    </cfRule>
  </conditionalFormatting>
  <conditionalFormatting sqref="M20">
    <cfRule type="containsErrors" dxfId="136" priority="113">
      <formula>ISERROR(M20)</formula>
    </cfRule>
    <cfRule type="cellIs" dxfId="135" priority="114" operator="equal">
      <formula>0</formula>
    </cfRule>
  </conditionalFormatting>
  <conditionalFormatting sqref="M8:M9">
    <cfRule type="containsErrors" dxfId="134" priority="86">
      <formula>ISERROR(M8)</formula>
    </cfRule>
    <cfRule type="cellIs" dxfId="133" priority="87" operator="equal">
      <formula>0</formula>
    </cfRule>
  </conditionalFormatting>
  <conditionalFormatting sqref="M28">
    <cfRule type="containsErrors" dxfId="132" priority="98">
      <formula>ISERROR(M28)</formula>
    </cfRule>
    <cfRule type="cellIs" dxfId="131" priority="99" operator="equal">
      <formula>0</formula>
    </cfRule>
  </conditionalFormatting>
  <conditionalFormatting sqref="M33">
    <cfRule type="containsErrors" dxfId="130" priority="96">
      <formula>ISERROR(M33)</formula>
    </cfRule>
    <cfRule type="cellIs" dxfId="129" priority="97" operator="equal">
      <formula>0</formula>
    </cfRule>
  </conditionalFormatting>
  <conditionalFormatting sqref="M9:S9">
    <cfRule type="containsErrors" dxfId="128" priority="84">
      <formula>ISERROR(M9)</formula>
    </cfRule>
  </conditionalFormatting>
  <conditionalFormatting sqref="M40">
    <cfRule type="containsErrors" dxfId="127" priority="90">
      <formula>ISERROR(M40)</formula>
    </cfRule>
    <cfRule type="cellIs" dxfId="126" priority="91" operator="equal">
      <formula>0</formula>
    </cfRule>
  </conditionalFormatting>
  <conditionalFormatting sqref="M39">
    <cfRule type="containsErrors" dxfId="125" priority="88">
      <formula>ISERROR(M39)</formula>
    </cfRule>
    <cfRule type="cellIs" dxfId="124" priority="89" operator="equal">
      <formula>0</formula>
    </cfRule>
  </conditionalFormatting>
  <conditionalFormatting sqref="M8:S8">
    <cfRule type="containsErrors" dxfId="123" priority="85">
      <formula>ISERROR(M8)</formula>
    </cfRule>
  </conditionalFormatting>
  <conditionalFormatting sqref="M44">
    <cfRule type="containsErrors" dxfId="122" priority="80">
      <formula>ISERROR(M44)</formula>
    </cfRule>
    <cfRule type="cellIs" dxfId="121" priority="81" operator="equal">
      <formula>0</formula>
    </cfRule>
  </conditionalFormatting>
  <conditionalFormatting sqref="M23">
    <cfRule type="containsErrors" dxfId="120" priority="78">
      <formula>ISERROR(M23)</formula>
    </cfRule>
    <cfRule type="cellIs" dxfId="119" priority="79" operator="equal">
      <formula>0</formula>
    </cfRule>
  </conditionalFormatting>
  <conditionalFormatting sqref="M23:S23">
    <cfRule type="containsErrors" dxfId="118" priority="77">
      <formula>ISERROR(M23)</formula>
    </cfRule>
  </conditionalFormatting>
  <conditionalFormatting sqref="M35">
    <cfRule type="containsErrors" dxfId="117" priority="37">
      <formula>ISERROR(M35)</formula>
    </cfRule>
    <cfRule type="cellIs" dxfId="116" priority="38" operator="equal">
      <formula>0</formula>
    </cfRule>
  </conditionalFormatting>
  <conditionalFormatting sqref="M19">
    <cfRule type="containsErrors" dxfId="115" priority="65">
      <formula>ISERROR(M19)</formula>
    </cfRule>
    <cfRule type="cellIs" dxfId="114" priority="66" operator="equal">
      <formula>0</formula>
    </cfRule>
  </conditionalFormatting>
  <conditionalFormatting sqref="M19:S19">
    <cfRule type="containsErrors" dxfId="113" priority="64">
      <formula>ISERROR(M19)</formula>
    </cfRule>
  </conditionalFormatting>
  <conditionalFormatting sqref="M18">
    <cfRule type="containsErrors" dxfId="112" priority="60">
      <formula>ISERROR(M18)</formula>
    </cfRule>
    <cfRule type="cellIs" dxfId="111" priority="61" operator="equal">
      <formula>0</formula>
    </cfRule>
  </conditionalFormatting>
  <conditionalFormatting sqref="M18:S18">
    <cfRule type="containsErrors" dxfId="110" priority="59">
      <formula>ISERROR(M18)</formula>
    </cfRule>
  </conditionalFormatting>
  <conditionalFormatting sqref="M29">
    <cfRule type="containsErrors" dxfId="109" priority="51">
      <formula>ISERROR(M29)</formula>
    </cfRule>
    <cfRule type="cellIs" dxfId="108" priority="52" operator="equal">
      <formula>0</formula>
    </cfRule>
  </conditionalFormatting>
  <conditionalFormatting sqref="M24:M25">
    <cfRule type="containsErrors" dxfId="107" priority="55">
      <formula>ISERROR(M24)</formula>
    </cfRule>
    <cfRule type="cellIs" dxfId="106" priority="56" operator="equal">
      <formula>0</formula>
    </cfRule>
  </conditionalFormatting>
  <conditionalFormatting sqref="M24:S24">
    <cfRule type="containsErrors" dxfId="105" priority="54">
      <formula>ISERROR(M24)</formula>
    </cfRule>
  </conditionalFormatting>
  <conditionalFormatting sqref="M25:S25">
    <cfRule type="containsErrors" dxfId="104" priority="53">
      <formula>ISERROR(M25)</formula>
    </cfRule>
  </conditionalFormatting>
  <conditionalFormatting sqref="M29:S29">
    <cfRule type="containsErrors" dxfId="103" priority="50">
      <formula>ISERROR(M29)</formula>
    </cfRule>
  </conditionalFormatting>
  <conditionalFormatting sqref="M31">
    <cfRule type="containsErrors" dxfId="102" priority="42">
      <formula>ISERROR(M31)</formula>
    </cfRule>
    <cfRule type="cellIs" dxfId="101" priority="43" operator="equal">
      <formula>0</formula>
    </cfRule>
  </conditionalFormatting>
  <conditionalFormatting sqref="M30">
    <cfRule type="containsErrors" dxfId="100" priority="46">
      <formula>ISERROR(M30)</formula>
    </cfRule>
    <cfRule type="cellIs" dxfId="99" priority="47" operator="equal">
      <formula>0</formula>
    </cfRule>
  </conditionalFormatting>
  <conditionalFormatting sqref="M31:S31">
    <cfRule type="containsErrors" dxfId="98" priority="41">
      <formula>ISERROR(M31)</formula>
    </cfRule>
  </conditionalFormatting>
  <conditionalFormatting sqref="M42">
    <cfRule type="containsErrors" dxfId="97" priority="24">
      <formula>ISERROR(M42)</formula>
    </cfRule>
    <cfRule type="cellIs" dxfId="96" priority="25" operator="equal">
      <formula>0</formula>
    </cfRule>
  </conditionalFormatting>
  <conditionalFormatting sqref="M35:S35">
    <cfRule type="containsErrors" dxfId="95" priority="36">
      <formula>ISERROR(M35)</formula>
    </cfRule>
  </conditionalFormatting>
  <conditionalFormatting sqref="M34">
    <cfRule type="containsErrors" dxfId="94" priority="32">
      <formula>ISERROR(M34)</formula>
    </cfRule>
    <cfRule type="cellIs" dxfId="93" priority="33" operator="equal">
      <formula>0</formula>
    </cfRule>
  </conditionalFormatting>
  <conditionalFormatting sqref="M34:S34">
    <cfRule type="containsErrors" dxfId="92" priority="31">
      <formula>ISERROR(M34)</formula>
    </cfRule>
  </conditionalFormatting>
  <conditionalFormatting sqref="M36">
    <cfRule type="containsErrors" dxfId="91" priority="29">
      <formula>ISERROR(M36)</formula>
    </cfRule>
    <cfRule type="cellIs" dxfId="90" priority="30" operator="equal">
      <formula>0</formula>
    </cfRule>
  </conditionalFormatting>
  <conditionalFormatting sqref="M36:S36">
    <cfRule type="containsErrors" dxfId="89" priority="28">
      <formula>ISERROR(M36)</formula>
    </cfRule>
  </conditionalFormatting>
  <conditionalFormatting sqref="M42:S42">
    <cfRule type="containsErrors" dxfId="88" priority="23">
      <formula>ISERROR(M42)</formula>
    </cfRule>
  </conditionalFormatting>
  <conditionalFormatting sqref="A10">
    <cfRule type="containsErrors" dxfId="87" priority="21">
      <formula>ISERROR(A10)</formula>
    </cfRule>
    <cfRule type="cellIs" dxfId="86" priority="22" operator="equal">
      <formula>0</formula>
    </cfRule>
  </conditionalFormatting>
  <conditionalFormatting sqref="A21">
    <cfRule type="containsErrors" dxfId="85" priority="19">
      <formula>ISERROR(A21)</formula>
    </cfRule>
    <cfRule type="cellIs" dxfId="84" priority="20" operator="equal">
      <formula>0</formula>
    </cfRule>
  </conditionalFormatting>
  <conditionalFormatting sqref="A32">
    <cfRule type="containsErrors" dxfId="83" priority="17">
      <formula>ISERROR(A32)</formula>
    </cfRule>
    <cfRule type="cellIs" dxfId="82" priority="18" operator="equal">
      <formula>0</formula>
    </cfRule>
  </conditionalFormatting>
  <conditionalFormatting sqref="M10">
    <cfRule type="containsErrors" dxfId="81" priority="15">
      <formula>ISERROR(M10)</formula>
    </cfRule>
    <cfRule type="cellIs" dxfId="80" priority="16" operator="equal">
      <formula>0</formula>
    </cfRule>
  </conditionalFormatting>
  <conditionalFormatting sqref="M21">
    <cfRule type="containsErrors" dxfId="79" priority="13">
      <formula>ISERROR(M21)</formula>
    </cfRule>
    <cfRule type="cellIs" dxfId="78" priority="14" operator="equal">
      <formula>0</formula>
    </cfRule>
  </conditionalFormatting>
  <conditionalFormatting sqref="M32">
    <cfRule type="containsErrors" dxfId="77" priority="11">
      <formula>ISERROR(M32)</formula>
    </cfRule>
    <cfRule type="cellIs" dxfId="76" priority="12" operator="equal">
      <formula>0</formula>
    </cfRule>
  </conditionalFormatting>
  <conditionalFormatting sqref="A43">
    <cfRule type="containsErrors" dxfId="75" priority="9">
      <formula>ISERROR(A43)</formula>
    </cfRule>
    <cfRule type="cellIs" dxfId="74" priority="10" operator="equal">
      <formula>0</formula>
    </cfRule>
  </conditionalFormatting>
  <conditionalFormatting sqref="M43">
    <cfRule type="containsErrors" dxfId="73" priority="7">
      <formula>ISERROR(M43)</formula>
    </cfRule>
    <cfRule type="cellIs" dxfId="72" priority="8" operator="equal">
      <formula>0</formula>
    </cfRule>
  </conditionalFormatting>
  <conditionalFormatting sqref="V42:W42">
    <cfRule type="cellIs" dxfId="71" priority="1" operator="equal">
      <formula>"CRL"</formula>
    </cfRule>
    <cfRule type="cellIs" dxfId="70" priority="2" operator="equal">
      <formula>"Complete"</formula>
    </cfRule>
    <cfRule type="containsText" dxfId="69" priority="3" operator="containsText" text="2017">
      <formula>NOT(ISERROR(SEARCH("2017",V42)))</formula>
    </cfRule>
    <cfRule type="containsText" dxfId="68" priority="4" operator="containsText" text="2018">
      <formula>NOT(ISERROR(SEARCH("2018",V42)))</formula>
    </cfRule>
    <cfRule type="containsText" dxfId="67" priority="5" operator="containsText" text="2019">
      <formula>NOT(ISERROR(SEARCH("2019",V42)))</formula>
    </cfRule>
    <cfRule type="containsText" dxfId="66" priority="6" operator="containsText" text="2020">
      <formula>NOT(ISERROR(SEARCH("2020",V42)))</formula>
    </cfRule>
  </conditionalFormatting>
  <hyperlinks>
    <hyperlink ref="A46:K46" r:id="rId1" display="If you have any queries about your course, please contact Curtin Connect."/>
    <hyperlink ref="M46:W46" r:id="rId2" display="If you have any queries about your course, please contact Curtin Connect."/>
  </hyperlinks>
  <printOptions horizontalCentered="1" verticalCentered="1"/>
  <pageMargins left="0.15748031496062992" right="0.15748031496062992" top="0.19685039370078741" bottom="0.19685039370078741" header="0.31496062992125984" footer="0.31496062992125984"/>
  <pageSetup paperSize="9" orientation="portrait" r:id="rId3"/>
  <ignoredErrors>
    <ignoredError sqref="A6:K23 A24:K44 M6:W23 M24:W44" unlockedFormula="1"/>
  </ignoredError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7"/>
  <sheetViews>
    <sheetView showGridLines="0" zoomScaleNormal="100" workbookViewId="0">
      <selection activeCell="L20" sqref="L20"/>
    </sheetView>
  </sheetViews>
  <sheetFormatPr defaultColWidth="9.140625" defaultRowHeight="14.25" x14ac:dyDescent="0.2"/>
  <cols>
    <col min="1" max="1" width="10.140625" style="225" customWidth="1"/>
    <col min="2" max="2" width="3.28515625" style="225" customWidth="1"/>
    <col min="3" max="3" width="7.7109375" style="225" customWidth="1"/>
    <col min="4" max="4" width="15.7109375" style="225" customWidth="1"/>
    <col min="5" max="5" width="6.7109375" style="225" customWidth="1"/>
    <col min="6" max="6" width="10.28515625" style="225" customWidth="1"/>
    <col min="7" max="7" width="10.42578125" style="225" customWidth="1"/>
    <col min="8" max="8" width="12.7109375" style="225" customWidth="1"/>
    <col min="9" max="9" width="5.7109375" style="225" customWidth="1"/>
    <col min="10" max="10" width="5.28515625" style="225" customWidth="1"/>
    <col min="11" max="11" width="9.7109375" style="225" customWidth="1"/>
    <col min="12" max="12" width="5.7109375" style="225" customWidth="1"/>
    <col min="13" max="13" width="10.140625" style="225" customWidth="1"/>
    <col min="14" max="14" width="3.28515625" style="225" customWidth="1"/>
    <col min="15" max="15" width="7.7109375" style="225" customWidth="1"/>
    <col min="16" max="16" width="15.7109375" style="225" customWidth="1"/>
    <col min="17" max="17" width="6.7109375" style="225" customWidth="1"/>
    <col min="18" max="18" width="10.28515625" style="225" customWidth="1"/>
    <col min="19" max="19" width="10.42578125" style="225" customWidth="1"/>
    <col min="20" max="20" width="12.7109375" style="225" customWidth="1"/>
    <col min="21" max="21" width="5.7109375" style="225" customWidth="1"/>
    <col min="22" max="22" width="5.28515625" style="225" customWidth="1"/>
    <col min="23" max="23" width="9.7109375" style="225" customWidth="1"/>
    <col min="24" max="26" width="9.140625" style="224"/>
    <col min="27" max="16384" width="9.140625" style="225"/>
  </cols>
  <sheetData>
    <row r="1" spans="1:26" ht="35.1" customHeight="1" x14ac:dyDescent="0.2">
      <c r="A1" s="340" t="s">
        <v>0</v>
      </c>
      <c r="B1" s="340"/>
      <c r="C1" s="340"/>
      <c r="D1" s="340"/>
      <c r="E1" s="340"/>
      <c r="F1" s="340"/>
      <c r="G1" s="340"/>
      <c r="H1" s="340"/>
      <c r="I1" s="340"/>
      <c r="J1" s="340"/>
      <c r="K1" s="340"/>
      <c r="L1" s="285"/>
      <c r="M1" s="340" t="s">
        <v>0</v>
      </c>
      <c r="N1" s="340"/>
      <c r="O1" s="340"/>
      <c r="P1" s="340"/>
      <c r="Q1" s="340"/>
      <c r="R1" s="340"/>
      <c r="S1" s="340"/>
      <c r="T1" s="340"/>
      <c r="U1" s="340"/>
      <c r="V1" s="340"/>
      <c r="W1" s="340"/>
    </row>
    <row r="2" spans="1:26" s="228" customFormat="1" ht="16.5" customHeight="1" x14ac:dyDescent="0.3">
      <c r="A2" s="374" t="s">
        <v>553</v>
      </c>
      <c r="B2" s="374"/>
      <c r="C2" s="374"/>
      <c r="D2" s="374"/>
      <c r="E2" s="374"/>
      <c r="F2" s="374"/>
      <c r="G2" s="374"/>
      <c r="H2" s="374"/>
      <c r="I2" s="374"/>
      <c r="J2" s="374"/>
      <c r="K2" s="374"/>
      <c r="L2" s="286"/>
      <c r="M2" s="374" t="s">
        <v>553</v>
      </c>
      <c r="N2" s="374"/>
      <c r="O2" s="374"/>
      <c r="P2" s="374"/>
      <c r="Q2" s="374"/>
      <c r="R2" s="374"/>
      <c r="S2" s="374"/>
      <c r="T2" s="374"/>
      <c r="U2" s="374"/>
      <c r="V2" s="374"/>
      <c r="W2" s="374"/>
      <c r="X2" s="227"/>
      <c r="Y2" s="227"/>
      <c r="Z2" s="227"/>
    </row>
    <row r="3" spans="1:26" s="232" customFormat="1" ht="18" customHeight="1" x14ac:dyDescent="0.25">
      <c r="A3" s="287" t="s">
        <v>1</v>
      </c>
      <c r="B3" s="288" t="s">
        <v>517</v>
      </c>
      <c r="C3" s="288"/>
      <c r="D3" s="288"/>
      <c r="E3" s="289"/>
      <c r="F3" s="290"/>
      <c r="G3" s="287"/>
      <c r="H3" s="290"/>
      <c r="I3" s="287"/>
      <c r="J3" s="291"/>
      <c r="K3" s="292"/>
      <c r="L3" s="293"/>
      <c r="M3" s="287" t="s">
        <v>1</v>
      </c>
      <c r="N3" s="288" t="s">
        <v>351</v>
      </c>
      <c r="O3" s="288"/>
      <c r="P3" s="288"/>
      <c r="Q3" s="289"/>
      <c r="R3" s="290"/>
      <c r="S3" s="287"/>
      <c r="T3" s="290"/>
      <c r="U3" s="287"/>
      <c r="V3" s="291"/>
      <c r="W3" s="292"/>
      <c r="X3" s="236"/>
      <c r="Y3" s="236"/>
      <c r="Z3" s="236"/>
    </row>
    <row r="4" spans="1:26" s="232" customFormat="1" ht="24.95" customHeight="1" x14ac:dyDescent="0.25">
      <c r="A4" s="287"/>
      <c r="B4" s="294"/>
      <c r="C4" s="291"/>
      <c r="D4" s="295"/>
      <c r="E4" s="289" t="s">
        <v>25</v>
      </c>
      <c r="F4" s="383" t="s">
        <v>23</v>
      </c>
      <c r="G4" s="383"/>
      <c r="H4" s="296" t="s">
        <v>27</v>
      </c>
      <c r="I4" s="384" t="s">
        <v>322</v>
      </c>
      <c r="J4" s="384"/>
      <c r="K4" s="384"/>
      <c r="L4" s="293"/>
      <c r="M4" s="287"/>
      <c r="N4" s="294"/>
      <c r="O4" s="291"/>
      <c r="P4" s="295"/>
      <c r="Q4" s="289" t="s">
        <v>25</v>
      </c>
      <c r="R4" s="383" t="s">
        <v>23</v>
      </c>
      <c r="S4" s="383"/>
      <c r="T4" s="296" t="s">
        <v>27</v>
      </c>
      <c r="U4" s="384" t="s">
        <v>322</v>
      </c>
      <c r="V4" s="384"/>
      <c r="W4" s="384"/>
      <c r="X4" s="236"/>
      <c r="Y4" s="236"/>
      <c r="Z4" s="236"/>
    </row>
    <row r="5" spans="1:26" s="246" customFormat="1" ht="14.1" customHeight="1" x14ac:dyDescent="0.25">
      <c r="A5" s="271" t="s">
        <v>2</v>
      </c>
      <c r="B5" s="272"/>
      <c r="C5" s="273"/>
      <c r="D5" s="273"/>
      <c r="E5" s="273"/>
      <c r="F5" s="273"/>
      <c r="G5" s="273"/>
      <c r="H5" s="274" t="s">
        <v>3</v>
      </c>
      <c r="I5" s="274" t="s">
        <v>4</v>
      </c>
      <c r="J5" s="409" t="s">
        <v>90</v>
      </c>
      <c r="K5" s="410"/>
      <c r="L5" s="244"/>
      <c r="M5" s="271" t="s">
        <v>352</v>
      </c>
      <c r="N5" s="272"/>
      <c r="O5" s="273"/>
      <c r="P5" s="273"/>
      <c r="Q5" s="273"/>
      <c r="R5" s="273"/>
      <c r="S5" s="273"/>
      <c r="T5" s="274" t="s">
        <v>3</v>
      </c>
      <c r="U5" s="274" t="s">
        <v>4</v>
      </c>
      <c r="V5" s="409" t="s">
        <v>90</v>
      </c>
      <c r="W5" s="410"/>
      <c r="X5" s="245"/>
      <c r="Y5" s="245"/>
      <c r="Z5" s="245"/>
    </row>
    <row r="6" spans="1:26" s="251" customFormat="1" ht="20.100000000000001" customHeight="1" x14ac:dyDescent="0.15">
      <c r="A6" s="428" t="s">
        <v>74</v>
      </c>
      <c r="B6" s="429"/>
      <c r="C6" s="429"/>
      <c r="D6" s="429"/>
      <c r="E6" s="429"/>
      <c r="F6" s="429"/>
      <c r="G6" s="429"/>
      <c r="H6" s="279" t="s">
        <v>72</v>
      </c>
      <c r="I6" s="248">
        <v>25</v>
      </c>
      <c r="J6" s="430"/>
      <c r="K6" s="431"/>
      <c r="L6" s="249"/>
      <c r="M6" s="387" t="s">
        <v>78</v>
      </c>
      <c r="N6" s="388"/>
      <c r="O6" s="388"/>
      <c r="P6" s="388"/>
      <c r="Q6" s="388"/>
      <c r="R6" s="388"/>
      <c r="S6" s="388"/>
      <c r="T6" s="279" t="str">
        <f>VLOOKUP(M6,Prereq,3,FALSE)</f>
        <v>NIL</v>
      </c>
      <c r="U6" s="252">
        <v>25</v>
      </c>
      <c r="V6" s="334"/>
      <c r="W6" s="335"/>
      <c r="X6" s="250"/>
      <c r="Y6" s="250"/>
      <c r="Z6" s="250"/>
    </row>
    <row r="7" spans="1:26" s="251" customFormat="1" ht="20.100000000000001" customHeight="1" x14ac:dyDescent="0.15">
      <c r="A7" s="381" t="s">
        <v>75</v>
      </c>
      <c r="B7" s="382"/>
      <c r="C7" s="382"/>
      <c r="D7" s="382"/>
      <c r="E7" s="382"/>
      <c r="F7" s="382"/>
      <c r="G7" s="382"/>
      <c r="H7" s="279" t="s">
        <v>72</v>
      </c>
      <c r="I7" s="248">
        <v>25</v>
      </c>
      <c r="J7" s="332"/>
      <c r="K7" s="333"/>
      <c r="L7" s="249"/>
      <c r="M7" s="422" t="s">
        <v>98</v>
      </c>
      <c r="N7" s="423"/>
      <c r="O7" s="423"/>
      <c r="P7" s="423"/>
      <c r="Q7" s="423"/>
      <c r="R7" s="423"/>
      <c r="S7" s="423"/>
      <c r="T7" s="279" t="str">
        <f>VLOOKUP(M7,Prereq,3,FALSE)</f>
        <v>NIL</v>
      </c>
      <c r="U7" s="248">
        <v>25</v>
      </c>
      <c r="V7" s="328"/>
      <c r="W7" s="329"/>
      <c r="X7" s="250"/>
      <c r="Y7" s="250"/>
      <c r="Z7" s="250"/>
    </row>
    <row r="8" spans="1:26" s="251" customFormat="1" ht="20.100000000000001" customHeight="1" x14ac:dyDescent="0.15">
      <c r="A8" s="381" t="s">
        <v>76</v>
      </c>
      <c r="B8" s="382"/>
      <c r="C8" s="382"/>
      <c r="D8" s="382"/>
      <c r="E8" s="382"/>
      <c r="F8" s="382"/>
      <c r="G8" s="382"/>
      <c r="H8" s="279" t="s">
        <v>72</v>
      </c>
      <c r="I8" s="248">
        <v>25</v>
      </c>
      <c r="J8" s="332"/>
      <c r="K8" s="333"/>
      <c r="L8" s="249"/>
      <c r="M8" s="391" t="s">
        <v>152</v>
      </c>
      <c r="N8" s="392"/>
      <c r="O8" s="392"/>
      <c r="P8" s="392"/>
      <c r="Q8" s="392"/>
      <c r="R8" s="392"/>
      <c r="S8" s="392"/>
      <c r="T8" s="299" t="str">
        <f>VLOOKUP(M8,Prereq,3,FALSE)</f>
        <v>NIL</v>
      </c>
      <c r="U8" s="220">
        <v>25</v>
      </c>
      <c r="V8" s="322"/>
      <c r="W8" s="408"/>
      <c r="X8" s="250"/>
      <c r="Y8" s="250"/>
      <c r="Z8" s="250"/>
    </row>
    <row r="9" spans="1:26" s="251" customFormat="1" ht="20.100000000000001" customHeight="1" x14ac:dyDescent="0.15">
      <c r="A9" s="385" t="s">
        <v>77</v>
      </c>
      <c r="B9" s="386"/>
      <c r="C9" s="386"/>
      <c r="D9" s="386"/>
      <c r="E9" s="386"/>
      <c r="F9" s="386"/>
      <c r="G9" s="386"/>
      <c r="H9" s="280" t="s">
        <v>72</v>
      </c>
      <c r="I9" s="222">
        <v>25</v>
      </c>
      <c r="J9" s="326"/>
      <c r="K9" s="327"/>
      <c r="L9" s="249"/>
      <c r="M9" s="385" t="s">
        <v>77</v>
      </c>
      <c r="N9" s="386"/>
      <c r="O9" s="386"/>
      <c r="P9" s="386"/>
      <c r="Q9" s="386"/>
      <c r="R9" s="386"/>
      <c r="S9" s="386"/>
      <c r="T9" s="300" t="str">
        <f>VLOOKUP(M9,Prereq,3,FALSE)</f>
        <v>NIL</v>
      </c>
      <c r="U9" s="218">
        <v>25</v>
      </c>
      <c r="V9" s="326"/>
      <c r="W9" s="327"/>
      <c r="X9" s="250"/>
      <c r="Y9" s="250"/>
      <c r="Z9" s="250"/>
    </row>
    <row r="10" spans="1:26" s="251" customFormat="1" ht="5.0999999999999996" customHeight="1" x14ac:dyDescent="0.15">
      <c r="A10" s="315"/>
      <c r="B10" s="316"/>
      <c r="C10" s="316"/>
      <c r="D10" s="316"/>
      <c r="E10" s="316"/>
      <c r="F10" s="316"/>
      <c r="G10" s="316"/>
      <c r="H10" s="316"/>
      <c r="I10" s="316"/>
      <c r="J10" s="316"/>
      <c r="K10" s="317"/>
      <c r="L10" s="249"/>
      <c r="M10" s="315"/>
      <c r="N10" s="316"/>
      <c r="O10" s="316"/>
      <c r="P10" s="316"/>
      <c r="Q10" s="316"/>
      <c r="R10" s="316"/>
      <c r="S10" s="316"/>
      <c r="T10" s="316"/>
      <c r="U10" s="316"/>
      <c r="V10" s="316"/>
      <c r="W10" s="317"/>
      <c r="X10" s="250"/>
      <c r="Y10" s="250"/>
      <c r="Z10" s="250"/>
    </row>
    <row r="11" spans="1:26" s="251" customFormat="1" ht="20.100000000000001" customHeight="1" x14ac:dyDescent="0.15">
      <c r="A11" s="387" t="s">
        <v>78</v>
      </c>
      <c r="B11" s="388"/>
      <c r="C11" s="388"/>
      <c r="D11" s="388"/>
      <c r="E11" s="388"/>
      <c r="F11" s="388"/>
      <c r="G11" s="388"/>
      <c r="H11" s="279" t="s">
        <v>72</v>
      </c>
      <c r="I11" s="252">
        <v>25</v>
      </c>
      <c r="J11" s="334"/>
      <c r="K11" s="335"/>
      <c r="L11" s="249"/>
      <c r="M11" s="400" t="s">
        <v>74</v>
      </c>
      <c r="N11" s="401"/>
      <c r="O11" s="401"/>
      <c r="P11" s="401"/>
      <c r="Q11" s="401"/>
      <c r="R11" s="401"/>
      <c r="S11" s="401"/>
      <c r="T11" s="283" t="str">
        <f>VLOOKUP(M11,Prereq,3,FALSE)</f>
        <v>NIL</v>
      </c>
      <c r="U11" s="221">
        <v>25</v>
      </c>
      <c r="V11" s="424"/>
      <c r="W11" s="425"/>
      <c r="X11" s="250"/>
      <c r="Y11" s="250"/>
      <c r="Z11" s="250"/>
    </row>
    <row r="12" spans="1:26" s="255" customFormat="1" ht="20.100000000000001" customHeight="1" x14ac:dyDescent="0.15">
      <c r="A12" s="422" t="s">
        <v>98</v>
      </c>
      <c r="B12" s="423"/>
      <c r="C12" s="423"/>
      <c r="D12" s="423"/>
      <c r="E12" s="423"/>
      <c r="F12" s="423"/>
      <c r="G12" s="423"/>
      <c r="H12" s="279" t="str">
        <f>VLOOKUP(A12,Prereq,3,FALSE)</f>
        <v>NIL</v>
      </c>
      <c r="I12" s="248">
        <v>25</v>
      </c>
      <c r="J12" s="328"/>
      <c r="K12" s="329"/>
      <c r="L12" s="253"/>
      <c r="M12" s="381" t="s">
        <v>75</v>
      </c>
      <c r="N12" s="382"/>
      <c r="O12" s="382"/>
      <c r="P12" s="382"/>
      <c r="Q12" s="382"/>
      <c r="R12" s="382"/>
      <c r="S12" s="382"/>
      <c r="T12" s="279" t="str">
        <f>VLOOKUP(M12,Prereq,3,FALSE)</f>
        <v>NIL</v>
      </c>
      <c r="U12" s="248">
        <v>25</v>
      </c>
      <c r="V12" s="332"/>
      <c r="W12" s="333"/>
      <c r="X12" s="254"/>
      <c r="Y12" s="254"/>
      <c r="Z12" s="254"/>
    </row>
    <row r="13" spans="1:26" s="255" customFormat="1" ht="20.100000000000001" customHeight="1" x14ac:dyDescent="0.15">
      <c r="A13" s="387" t="s">
        <v>152</v>
      </c>
      <c r="B13" s="388"/>
      <c r="C13" s="388"/>
      <c r="D13" s="388"/>
      <c r="E13" s="388"/>
      <c r="F13" s="388"/>
      <c r="G13" s="388"/>
      <c r="H13" s="279" t="str">
        <f>VLOOKUP(A13,Prereq,3,FALSE)</f>
        <v>NIL</v>
      </c>
      <c r="I13" s="248">
        <v>25</v>
      </c>
      <c r="J13" s="426"/>
      <c r="K13" s="427"/>
      <c r="L13" s="253"/>
      <c r="M13" s="385" t="s">
        <v>76</v>
      </c>
      <c r="N13" s="386"/>
      <c r="O13" s="386"/>
      <c r="P13" s="386"/>
      <c r="Q13" s="386"/>
      <c r="R13" s="386"/>
      <c r="S13" s="386"/>
      <c r="T13" s="280" t="str">
        <f>VLOOKUP(M13,Prereq,3,FALSE)</f>
        <v>NIL</v>
      </c>
      <c r="U13" s="222">
        <v>25</v>
      </c>
      <c r="V13" s="326"/>
      <c r="W13" s="327"/>
      <c r="X13" s="254"/>
      <c r="Y13" s="254"/>
      <c r="Z13" s="254"/>
    </row>
    <row r="14" spans="1:26" s="255" customFormat="1" ht="20.100000000000001" customHeight="1" x14ac:dyDescent="0.15">
      <c r="A14" s="381" t="s">
        <v>79</v>
      </c>
      <c r="B14" s="382"/>
      <c r="C14" s="382"/>
      <c r="D14" s="382"/>
      <c r="E14" s="382"/>
      <c r="F14" s="382"/>
      <c r="G14" s="382"/>
      <c r="H14" s="279" t="str">
        <f>VLOOKUP(A14,Prereq,3,FALSE)</f>
        <v>EDUC1021, 50CP</v>
      </c>
      <c r="I14" s="248">
        <v>25</v>
      </c>
      <c r="J14" s="328"/>
      <c r="K14" s="329"/>
      <c r="L14" s="253"/>
      <c r="M14" s="393" t="s">
        <v>153</v>
      </c>
      <c r="N14" s="394"/>
      <c r="O14" s="394"/>
      <c r="P14" s="394"/>
      <c r="Q14" s="394"/>
      <c r="R14" s="394"/>
      <c r="S14" s="394"/>
      <c r="T14" s="299" t="str">
        <f>VLOOKUP(M14,Prereq,3,FALSE)</f>
        <v>NIL</v>
      </c>
      <c r="U14" s="220">
        <v>25</v>
      </c>
      <c r="V14" s="420"/>
      <c r="W14" s="421"/>
      <c r="X14" s="254"/>
      <c r="Y14" s="254"/>
      <c r="Z14" s="254"/>
    </row>
    <row r="15" spans="1:26" s="255" customFormat="1" ht="5.0999999999999996" customHeight="1" x14ac:dyDescent="0.15">
      <c r="H15" s="247"/>
      <c r="L15" s="253"/>
      <c r="T15" s="248"/>
      <c r="X15" s="254"/>
      <c r="Y15" s="254"/>
      <c r="Z15" s="254"/>
    </row>
    <row r="16" spans="1:26" s="246" customFormat="1" ht="14.1" customHeight="1" x14ac:dyDescent="0.25">
      <c r="A16" s="271" t="s">
        <v>5</v>
      </c>
      <c r="B16" s="272"/>
      <c r="C16" s="273"/>
      <c r="D16" s="273"/>
      <c r="E16" s="273"/>
      <c r="F16" s="273"/>
      <c r="G16" s="273"/>
      <c r="H16" s="274" t="s">
        <v>3</v>
      </c>
      <c r="I16" s="274" t="s">
        <v>4</v>
      </c>
      <c r="J16" s="409" t="s">
        <v>90</v>
      </c>
      <c r="K16" s="410"/>
      <c r="L16" s="244"/>
      <c r="M16" s="271" t="s">
        <v>400</v>
      </c>
      <c r="N16" s="272"/>
      <c r="O16" s="273"/>
      <c r="P16" s="273"/>
      <c r="Q16" s="273"/>
      <c r="R16" s="273"/>
      <c r="S16" s="273"/>
      <c r="T16" s="274" t="s">
        <v>3</v>
      </c>
      <c r="U16" s="274" t="s">
        <v>4</v>
      </c>
      <c r="V16" s="409" t="s">
        <v>90</v>
      </c>
      <c r="W16" s="410"/>
      <c r="X16" s="245"/>
      <c r="Y16" s="245"/>
      <c r="Z16" s="245"/>
    </row>
    <row r="17" spans="1:26" s="251" customFormat="1" ht="20.100000000000001" customHeight="1" x14ac:dyDescent="0.15">
      <c r="A17" s="418" t="s">
        <v>420</v>
      </c>
      <c r="B17" s="419"/>
      <c r="C17" s="419"/>
      <c r="D17" s="419"/>
      <c r="E17" s="419"/>
      <c r="F17" s="419"/>
      <c r="G17" s="419"/>
      <c r="H17" s="279" t="str">
        <f>VLOOKUP(A17,Prereq,3,FALSE)</f>
        <v>NIL</v>
      </c>
      <c r="I17" s="248">
        <v>25</v>
      </c>
      <c r="J17" s="426"/>
      <c r="K17" s="427"/>
      <c r="L17" s="256"/>
      <c r="M17" s="381" t="s">
        <v>79</v>
      </c>
      <c r="N17" s="382"/>
      <c r="O17" s="382"/>
      <c r="P17" s="382"/>
      <c r="Q17" s="382"/>
      <c r="R17" s="382"/>
      <c r="S17" s="382"/>
      <c r="T17" s="279" t="str">
        <f>VLOOKUP(M17,Prereq,3,FALSE)</f>
        <v>EDUC1021, 50CP</v>
      </c>
      <c r="U17" s="248">
        <v>25</v>
      </c>
      <c r="V17" s="328"/>
      <c r="W17" s="329"/>
      <c r="X17" s="250"/>
      <c r="Y17" s="250"/>
      <c r="Z17" s="250"/>
    </row>
    <row r="18" spans="1:26" s="251" customFormat="1" ht="20.100000000000001" customHeight="1" x14ac:dyDescent="0.15">
      <c r="A18" s="375" t="s">
        <v>153</v>
      </c>
      <c r="B18" s="376"/>
      <c r="C18" s="376"/>
      <c r="D18" s="376"/>
      <c r="E18" s="376"/>
      <c r="F18" s="376"/>
      <c r="G18" s="376"/>
      <c r="H18" s="279" t="str">
        <f>VLOOKUP(A18,Prereq,3,FALSE)</f>
        <v>NIL</v>
      </c>
      <c r="I18" s="221">
        <v>25</v>
      </c>
      <c r="J18" s="328"/>
      <c r="K18" s="329"/>
      <c r="L18" s="256"/>
      <c r="M18" s="418" t="s">
        <v>154</v>
      </c>
      <c r="N18" s="419"/>
      <c r="O18" s="419"/>
      <c r="P18" s="419"/>
      <c r="Q18" s="419"/>
      <c r="R18" s="419"/>
      <c r="S18" s="419"/>
      <c r="T18" s="279" t="str">
        <f>VLOOKUP(M18,Prereq,3,FALSE)</f>
        <v>NIL</v>
      </c>
      <c r="U18" s="248">
        <v>25</v>
      </c>
      <c r="V18" s="368"/>
      <c r="W18" s="369"/>
      <c r="X18" s="250"/>
      <c r="Y18" s="250"/>
      <c r="Z18" s="250"/>
    </row>
    <row r="19" spans="1:26" s="251" customFormat="1" ht="20.100000000000001" customHeight="1" x14ac:dyDescent="0.15">
      <c r="A19" s="414" t="s">
        <v>101</v>
      </c>
      <c r="B19" s="415"/>
      <c r="C19" s="415"/>
      <c r="D19" s="415"/>
      <c r="E19" s="415"/>
      <c r="F19" s="415"/>
      <c r="G19" s="415"/>
      <c r="H19" s="279" t="str">
        <f>VLOOKUP(A19,Prereq,3,FALSE)</f>
        <v>MATH1016</v>
      </c>
      <c r="I19" s="248">
        <v>25</v>
      </c>
      <c r="J19" s="322"/>
      <c r="K19" s="323"/>
      <c r="L19" s="256"/>
      <c r="M19" s="414" t="s">
        <v>100</v>
      </c>
      <c r="N19" s="415"/>
      <c r="O19" s="415"/>
      <c r="P19" s="415"/>
      <c r="Q19" s="415"/>
      <c r="R19" s="415"/>
      <c r="S19" s="415"/>
      <c r="T19" s="280" t="str">
        <f>VLOOKUP(M19,Prereq,3,FALSE)</f>
        <v>NIL</v>
      </c>
      <c r="U19" s="222">
        <v>25</v>
      </c>
      <c r="V19" s="320"/>
      <c r="W19" s="321"/>
      <c r="X19" s="250"/>
      <c r="Y19" s="250"/>
      <c r="Z19" s="250"/>
    </row>
    <row r="20" spans="1:26" s="251" customFormat="1" ht="20.100000000000001" customHeight="1" x14ac:dyDescent="0.15">
      <c r="A20" s="377" t="s">
        <v>89</v>
      </c>
      <c r="B20" s="378"/>
      <c r="C20" s="378"/>
      <c r="D20" s="378"/>
      <c r="E20" s="378"/>
      <c r="F20" s="378"/>
      <c r="G20" s="378"/>
      <c r="H20" s="279" t="str">
        <f>VLOOKUP(A20,Prereq,3,FALSE)</f>
        <v>EDUC1017, EDSC1011</v>
      </c>
      <c r="I20" s="218">
        <v>25</v>
      </c>
      <c r="J20" s="320"/>
      <c r="K20" s="321"/>
      <c r="L20" s="256"/>
      <c r="M20" s="414" t="s">
        <v>161</v>
      </c>
      <c r="N20" s="415"/>
      <c r="O20" s="415"/>
      <c r="P20" s="415"/>
      <c r="Q20" s="415"/>
      <c r="R20" s="415"/>
      <c r="S20" s="415"/>
      <c r="T20" s="301" t="str">
        <f>VLOOKUP(M20,Prereq,3,FALSE)</f>
        <v>NIL</v>
      </c>
      <c r="U20" s="275">
        <v>25</v>
      </c>
      <c r="V20" s="320"/>
      <c r="W20" s="321"/>
      <c r="X20" s="250"/>
      <c r="Y20" s="250"/>
      <c r="Z20" s="250"/>
    </row>
    <row r="21" spans="1:26" s="251" customFormat="1" ht="5.0999999999999996" customHeight="1" x14ac:dyDescent="0.15">
      <c r="A21" s="315"/>
      <c r="B21" s="316"/>
      <c r="C21" s="316"/>
      <c r="D21" s="316"/>
      <c r="E21" s="316"/>
      <c r="F21" s="316"/>
      <c r="G21" s="316"/>
      <c r="H21" s="316"/>
      <c r="I21" s="316"/>
      <c r="J21" s="316"/>
      <c r="K21" s="317"/>
      <c r="L21" s="249"/>
      <c r="M21" s="315"/>
      <c r="N21" s="316"/>
      <c r="O21" s="316"/>
      <c r="P21" s="316"/>
      <c r="Q21" s="316"/>
      <c r="R21" s="316"/>
      <c r="S21" s="316"/>
      <c r="T21" s="316"/>
      <c r="U21" s="316"/>
      <c r="V21" s="316"/>
      <c r="W21" s="317"/>
      <c r="X21" s="250"/>
      <c r="Y21" s="250"/>
      <c r="Z21" s="250"/>
    </row>
    <row r="22" spans="1:26" s="251" customFormat="1" ht="20.100000000000001" customHeight="1" x14ac:dyDescent="0.15">
      <c r="A22" s="375" t="s">
        <v>177</v>
      </c>
      <c r="B22" s="376"/>
      <c r="C22" s="376"/>
      <c r="D22" s="376"/>
      <c r="E22" s="376"/>
      <c r="F22" s="376"/>
      <c r="G22" s="376"/>
      <c r="H22" s="279" t="str">
        <f>VLOOKUP(A22,Prereq,3,FALSE)</f>
        <v>EDSC4022</v>
      </c>
      <c r="I22" s="248">
        <v>25</v>
      </c>
      <c r="J22" s="322"/>
      <c r="K22" s="323"/>
      <c r="L22" s="249"/>
      <c r="M22" s="393" t="s">
        <v>420</v>
      </c>
      <c r="N22" s="394"/>
      <c r="O22" s="394"/>
      <c r="P22" s="394"/>
      <c r="Q22" s="394"/>
      <c r="R22" s="394"/>
      <c r="S22" s="394"/>
      <c r="T22" s="299" t="str">
        <f>VLOOKUP(M22,Prereq,3,FALSE)</f>
        <v>NIL</v>
      </c>
      <c r="U22" s="220">
        <v>25</v>
      </c>
      <c r="V22" s="322"/>
      <c r="W22" s="408"/>
      <c r="X22" s="250"/>
      <c r="Y22" s="250"/>
      <c r="Z22" s="250"/>
    </row>
    <row r="23" spans="1:26" s="251" customFormat="1" ht="42" x14ac:dyDescent="0.15">
      <c r="A23" s="375" t="s">
        <v>154</v>
      </c>
      <c r="B23" s="376"/>
      <c r="C23" s="376"/>
      <c r="D23" s="376"/>
      <c r="E23" s="376"/>
      <c r="F23" s="376"/>
      <c r="G23" s="376"/>
      <c r="H23" s="279" t="str">
        <f>VLOOKUP(A23,Prereq,3,FALSE)</f>
        <v>NIL</v>
      </c>
      <c r="I23" s="248">
        <v>25</v>
      </c>
      <c r="J23" s="347"/>
      <c r="K23" s="348"/>
      <c r="L23" s="249"/>
      <c r="M23" s="393" t="s">
        <v>443</v>
      </c>
      <c r="N23" s="394"/>
      <c r="O23" s="394"/>
      <c r="P23" s="394"/>
      <c r="Q23" s="394"/>
      <c r="R23" s="394"/>
      <c r="S23" s="394"/>
      <c r="T23" s="299" t="str">
        <f>VLOOKUP(M23,Prereq,3,FALSE)</f>
        <v>PHYS1005, PHYS1007, MATH1016, MATH2009</v>
      </c>
      <c r="U23" s="220">
        <v>25</v>
      </c>
      <c r="V23" s="322"/>
      <c r="W23" s="323"/>
      <c r="X23" s="250"/>
      <c r="Y23" s="250"/>
      <c r="Z23" s="250"/>
    </row>
    <row r="24" spans="1:26" s="255" customFormat="1" ht="20.100000000000001" customHeight="1" x14ac:dyDescent="0.15">
      <c r="A24" s="414" t="s">
        <v>100</v>
      </c>
      <c r="B24" s="415"/>
      <c r="C24" s="415"/>
      <c r="D24" s="415"/>
      <c r="E24" s="415"/>
      <c r="F24" s="415"/>
      <c r="G24" s="415"/>
      <c r="H24" s="279" t="str">
        <f>VLOOKUP(A24,Prereq,3,FALSE)</f>
        <v>NIL</v>
      </c>
      <c r="I24" s="248">
        <v>25</v>
      </c>
      <c r="J24" s="322"/>
      <c r="K24" s="323"/>
      <c r="L24" s="253"/>
      <c r="M24" s="414" t="s">
        <v>101</v>
      </c>
      <c r="N24" s="415"/>
      <c r="O24" s="415"/>
      <c r="P24" s="415"/>
      <c r="Q24" s="415"/>
      <c r="R24" s="415"/>
      <c r="S24" s="415"/>
      <c r="T24" s="280" t="str">
        <f>VLOOKUP(M24,Prereq,3,FALSE)</f>
        <v>MATH1016</v>
      </c>
      <c r="U24" s="222">
        <v>25</v>
      </c>
      <c r="V24" s="320"/>
      <c r="W24" s="321"/>
      <c r="X24" s="254"/>
      <c r="Y24" s="254"/>
      <c r="Z24" s="254"/>
    </row>
    <row r="25" spans="1:26" s="255" customFormat="1" ht="20.100000000000001" customHeight="1" x14ac:dyDescent="0.15">
      <c r="A25" s="391" t="s">
        <v>166</v>
      </c>
      <c r="B25" s="392"/>
      <c r="C25" s="392"/>
      <c r="D25" s="392"/>
      <c r="E25" s="392"/>
      <c r="F25" s="392"/>
      <c r="G25" s="392"/>
      <c r="H25" s="279" t="str">
        <f>VLOOKUP(A25,Prereq,3,FALSE)</f>
        <v>EDSC2008</v>
      </c>
      <c r="I25" s="248">
        <v>25</v>
      </c>
      <c r="J25" s="322"/>
      <c r="K25" s="323"/>
      <c r="L25" s="253"/>
      <c r="M25" s="391" t="s">
        <v>89</v>
      </c>
      <c r="N25" s="392"/>
      <c r="O25" s="392"/>
      <c r="P25" s="392"/>
      <c r="Q25" s="392"/>
      <c r="R25" s="392"/>
      <c r="S25" s="392"/>
      <c r="T25" s="299" t="str">
        <f>VLOOKUP(M25,Prereq,3,FALSE)</f>
        <v>EDUC1017, EDSC1011</v>
      </c>
      <c r="U25" s="220">
        <v>25</v>
      </c>
      <c r="V25" s="322"/>
      <c r="W25" s="323"/>
      <c r="X25" s="254"/>
      <c r="Y25" s="254"/>
      <c r="Z25" s="254"/>
    </row>
    <row r="26" spans="1:26" s="255" customFormat="1" ht="5.0999999999999996" customHeight="1" x14ac:dyDescent="0.15">
      <c r="H26" s="247"/>
      <c r="L26" s="253"/>
      <c r="T26" s="248"/>
      <c r="X26" s="254"/>
      <c r="Y26" s="254"/>
      <c r="Z26" s="254"/>
    </row>
    <row r="27" spans="1:26" s="246" customFormat="1" ht="14.1" customHeight="1" x14ac:dyDescent="0.25">
      <c r="A27" s="271" t="s">
        <v>6</v>
      </c>
      <c r="B27" s="272"/>
      <c r="C27" s="273"/>
      <c r="D27" s="273"/>
      <c r="E27" s="273"/>
      <c r="F27" s="273"/>
      <c r="G27" s="273"/>
      <c r="H27" s="274" t="s">
        <v>3</v>
      </c>
      <c r="I27" s="274" t="s">
        <v>4</v>
      </c>
      <c r="J27" s="409" t="s">
        <v>90</v>
      </c>
      <c r="K27" s="410"/>
      <c r="L27" s="244"/>
      <c r="M27" s="271" t="s">
        <v>401</v>
      </c>
      <c r="N27" s="272"/>
      <c r="O27" s="273"/>
      <c r="P27" s="273"/>
      <c r="Q27" s="273"/>
      <c r="R27" s="273"/>
      <c r="S27" s="273"/>
      <c r="T27" s="274" t="s">
        <v>3</v>
      </c>
      <c r="U27" s="274" t="s">
        <v>4</v>
      </c>
      <c r="V27" s="409" t="s">
        <v>90</v>
      </c>
      <c r="W27" s="410"/>
      <c r="X27" s="245"/>
      <c r="Y27" s="245"/>
      <c r="Z27" s="245"/>
    </row>
    <row r="28" spans="1:26" s="251" customFormat="1" ht="20.100000000000001" customHeight="1" x14ac:dyDescent="0.15">
      <c r="A28" s="377" t="s">
        <v>80</v>
      </c>
      <c r="B28" s="378"/>
      <c r="C28" s="378"/>
      <c r="D28" s="378"/>
      <c r="E28" s="378"/>
      <c r="F28" s="378"/>
      <c r="G28" s="378"/>
      <c r="H28" s="279" t="str">
        <f>VLOOKUP(A28,Prereq,3,FALSE)</f>
        <v>NIL</v>
      </c>
      <c r="I28" s="248">
        <v>25</v>
      </c>
      <c r="J28" s="322"/>
      <c r="K28" s="323"/>
      <c r="L28" s="256"/>
      <c r="M28" s="411" t="s">
        <v>102</v>
      </c>
      <c r="N28" s="412"/>
      <c r="O28" s="412"/>
      <c r="P28" s="412"/>
      <c r="Q28" s="412"/>
      <c r="R28" s="412"/>
      <c r="S28" s="412"/>
      <c r="T28" s="302" t="str">
        <f>VLOOKUP(M28,Prereq,3,FALSE)</f>
        <v>MATH2009</v>
      </c>
      <c r="U28" s="252">
        <v>25</v>
      </c>
      <c r="V28" s="368"/>
      <c r="W28" s="413"/>
      <c r="X28" s="250"/>
      <c r="Y28" s="250"/>
      <c r="Z28" s="257"/>
    </row>
    <row r="29" spans="1:26" s="251" customFormat="1" ht="42" x14ac:dyDescent="0.15">
      <c r="A29" s="375" t="s">
        <v>443</v>
      </c>
      <c r="B29" s="376"/>
      <c r="C29" s="376"/>
      <c r="D29" s="376"/>
      <c r="E29" s="376"/>
      <c r="F29" s="376"/>
      <c r="G29" s="376"/>
      <c r="H29" s="279" t="str">
        <f>VLOOKUP(A29,Prereq,3,FALSE)</f>
        <v>PHYS1005, PHYS1007, MATH1016, MATH2009</v>
      </c>
      <c r="I29" s="221">
        <v>25</v>
      </c>
      <c r="J29" s="322"/>
      <c r="K29" s="323"/>
      <c r="L29" s="256"/>
      <c r="M29" s="375" t="s">
        <v>177</v>
      </c>
      <c r="N29" s="376"/>
      <c r="O29" s="376"/>
      <c r="P29" s="376"/>
      <c r="Q29" s="376"/>
      <c r="R29" s="376"/>
      <c r="S29" s="376"/>
      <c r="T29" s="279" t="str">
        <f>VLOOKUP(M29,Prereq,3,FALSE)</f>
        <v>EDSC4022</v>
      </c>
      <c r="U29" s="248">
        <v>25</v>
      </c>
      <c r="V29" s="322"/>
      <c r="W29" s="323"/>
      <c r="X29" s="250"/>
      <c r="Y29" s="250"/>
      <c r="Z29" s="257"/>
    </row>
    <row r="30" spans="1:26" s="251" customFormat="1" ht="20.100000000000001" customHeight="1" x14ac:dyDescent="0.15">
      <c r="A30" s="414" t="s">
        <v>161</v>
      </c>
      <c r="B30" s="415"/>
      <c r="C30" s="415"/>
      <c r="D30" s="415"/>
      <c r="E30" s="415"/>
      <c r="F30" s="415"/>
      <c r="G30" s="415"/>
      <c r="H30" s="279" t="str">
        <f>VLOOKUP(A30,Prereq,3,FALSE)</f>
        <v>NIL</v>
      </c>
      <c r="I30" s="248">
        <v>25</v>
      </c>
      <c r="J30" s="347"/>
      <c r="K30" s="348"/>
      <c r="L30" s="258"/>
      <c r="M30" s="406" t="s">
        <v>374</v>
      </c>
      <c r="N30" s="407"/>
      <c r="O30" s="407"/>
      <c r="P30" s="407"/>
      <c r="Q30" s="407"/>
      <c r="R30" s="407"/>
      <c r="S30" s="407"/>
      <c r="T30" s="279" t="str">
        <f>VLOOKUP(M30,Prereq,3,FALSE)</f>
        <v>EDSC4020</v>
      </c>
      <c r="U30" s="219">
        <v>25</v>
      </c>
      <c r="V30" s="322"/>
      <c r="W30" s="323"/>
      <c r="X30" s="250"/>
      <c r="Y30" s="250"/>
      <c r="Z30" s="257"/>
    </row>
    <row r="31" spans="1:26" s="251" customFormat="1" ht="20.100000000000001" customHeight="1" x14ac:dyDescent="0.15">
      <c r="A31" s="414" t="s">
        <v>99</v>
      </c>
      <c r="B31" s="415"/>
      <c r="C31" s="415"/>
      <c r="D31" s="415"/>
      <c r="E31" s="415"/>
      <c r="F31" s="415"/>
      <c r="G31" s="415"/>
      <c r="H31" s="279" t="str">
        <f>VLOOKUP(A31,Prereq,3,FALSE)</f>
        <v>NIL</v>
      </c>
      <c r="I31" s="218">
        <v>25</v>
      </c>
      <c r="J31" s="320"/>
      <c r="K31" s="321"/>
      <c r="L31" s="258"/>
      <c r="M31" s="377" t="s">
        <v>166</v>
      </c>
      <c r="N31" s="378"/>
      <c r="O31" s="378"/>
      <c r="P31" s="378"/>
      <c r="Q31" s="378"/>
      <c r="R31" s="378"/>
      <c r="S31" s="378"/>
      <c r="T31" s="280" t="str">
        <f>VLOOKUP(M31,Prereq,3,FALSE)</f>
        <v>EDSC2008</v>
      </c>
      <c r="U31" s="222">
        <v>25</v>
      </c>
      <c r="V31" s="320"/>
      <c r="W31" s="321"/>
      <c r="X31" s="250"/>
      <c r="Y31" s="250"/>
      <c r="Z31" s="250"/>
    </row>
    <row r="32" spans="1:26" s="251" customFormat="1" ht="5.0999999999999996" customHeight="1" x14ac:dyDescent="0.15">
      <c r="A32" s="315"/>
      <c r="B32" s="316"/>
      <c r="C32" s="316"/>
      <c r="D32" s="316"/>
      <c r="E32" s="316"/>
      <c r="F32" s="316"/>
      <c r="G32" s="316"/>
      <c r="H32" s="316"/>
      <c r="I32" s="316"/>
      <c r="J32" s="316"/>
      <c r="K32" s="317"/>
      <c r="L32" s="259"/>
      <c r="M32" s="315"/>
      <c r="N32" s="316"/>
      <c r="O32" s="316"/>
      <c r="P32" s="316"/>
      <c r="Q32" s="316"/>
      <c r="R32" s="316"/>
      <c r="S32" s="316"/>
      <c r="T32" s="316"/>
      <c r="U32" s="316"/>
      <c r="V32" s="316"/>
      <c r="W32" s="317"/>
      <c r="X32" s="250"/>
      <c r="Y32" s="250"/>
      <c r="Z32" s="250"/>
    </row>
    <row r="33" spans="1:26" s="255" customFormat="1" ht="20.100000000000001" customHeight="1" x14ac:dyDescent="0.15">
      <c r="A33" s="377" t="s">
        <v>81</v>
      </c>
      <c r="B33" s="378"/>
      <c r="C33" s="378"/>
      <c r="D33" s="378"/>
      <c r="E33" s="378"/>
      <c r="F33" s="378"/>
      <c r="G33" s="378"/>
      <c r="H33" s="279" t="str">
        <f>VLOOKUP(A33,Prereq,3,FALSE)</f>
        <v>EDUC1021, EDUC2004, 300CP</v>
      </c>
      <c r="I33" s="221">
        <v>25</v>
      </c>
      <c r="J33" s="322"/>
      <c r="K33" s="323"/>
      <c r="L33" s="260"/>
      <c r="M33" s="416" t="s">
        <v>84</v>
      </c>
      <c r="N33" s="417"/>
      <c r="O33" s="417"/>
      <c r="P33" s="417"/>
      <c r="Q33" s="417"/>
      <c r="R33" s="417"/>
      <c r="S33" s="417"/>
      <c r="T33" s="279" t="str">
        <f>VLOOKUP(M33,Prereq,3,FALSE)</f>
        <v>300CP</v>
      </c>
      <c r="U33" s="248">
        <v>25</v>
      </c>
      <c r="V33" s="368"/>
      <c r="W33" s="369"/>
      <c r="X33" s="254"/>
      <c r="Y33" s="254"/>
      <c r="Z33" s="254"/>
    </row>
    <row r="34" spans="1:26" s="255" customFormat="1" ht="20.100000000000001" customHeight="1" x14ac:dyDescent="0.15">
      <c r="A34" s="418" t="s">
        <v>102</v>
      </c>
      <c r="B34" s="419"/>
      <c r="C34" s="419"/>
      <c r="D34" s="419"/>
      <c r="E34" s="419"/>
      <c r="F34" s="419"/>
      <c r="G34" s="419"/>
      <c r="H34" s="279" t="str">
        <f>VLOOKUP(A34,Prereq,3,FALSE)</f>
        <v>MATH2009</v>
      </c>
      <c r="I34" s="248">
        <v>25</v>
      </c>
      <c r="J34" s="426"/>
      <c r="K34" s="427"/>
      <c r="L34" s="260"/>
      <c r="M34" s="375" t="s">
        <v>441</v>
      </c>
      <c r="N34" s="376"/>
      <c r="O34" s="376"/>
      <c r="P34" s="376"/>
      <c r="Q34" s="376"/>
      <c r="R34" s="376"/>
      <c r="S34" s="376"/>
      <c r="T34" s="279" t="str">
        <f>VLOOKUP(M34,Prereq,3,FALSE)</f>
        <v>MATH1016</v>
      </c>
      <c r="U34" s="248">
        <v>25</v>
      </c>
      <c r="V34" s="322"/>
      <c r="W34" s="323"/>
      <c r="X34" s="254"/>
      <c r="Y34" s="254"/>
    </row>
    <row r="35" spans="1:26" s="255" customFormat="1" ht="20.100000000000001" customHeight="1" x14ac:dyDescent="0.15">
      <c r="A35" s="414" t="s">
        <v>374</v>
      </c>
      <c r="B35" s="415"/>
      <c r="C35" s="415"/>
      <c r="D35" s="415"/>
      <c r="E35" s="415"/>
      <c r="F35" s="415"/>
      <c r="G35" s="415"/>
      <c r="H35" s="280" t="str">
        <f>VLOOKUP(A35,Prereq,3,FALSE)</f>
        <v>EDSC4020</v>
      </c>
      <c r="I35" s="218">
        <v>25</v>
      </c>
      <c r="J35" s="320"/>
      <c r="K35" s="321"/>
      <c r="L35" s="260"/>
      <c r="M35" s="375" t="s">
        <v>447</v>
      </c>
      <c r="N35" s="376"/>
      <c r="O35" s="376"/>
      <c r="P35" s="376"/>
      <c r="Q35" s="376"/>
      <c r="R35" s="376"/>
      <c r="S35" s="376"/>
      <c r="T35" s="280" t="str">
        <f>VLOOKUP(M35,Prereq,3,FALSE)</f>
        <v>PHYS2003, MATH2009</v>
      </c>
      <c r="U35" s="218">
        <v>25</v>
      </c>
      <c r="V35" s="320"/>
      <c r="W35" s="321"/>
      <c r="X35" s="254"/>
      <c r="Y35" s="254"/>
      <c r="Z35" s="254"/>
    </row>
    <row r="36" spans="1:26" s="255" customFormat="1" ht="20.100000000000001" customHeight="1" x14ac:dyDescent="0.15">
      <c r="A36" s="391" t="s">
        <v>444</v>
      </c>
      <c r="B36" s="392"/>
      <c r="C36" s="392"/>
      <c r="D36" s="392"/>
      <c r="E36" s="392"/>
      <c r="F36" s="392"/>
      <c r="G36" s="392"/>
      <c r="H36" s="299" t="s">
        <v>445</v>
      </c>
      <c r="I36" s="220">
        <v>25</v>
      </c>
      <c r="J36" s="322"/>
      <c r="K36" s="323"/>
      <c r="L36" s="260"/>
      <c r="M36" s="406" t="s">
        <v>99</v>
      </c>
      <c r="N36" s="407"/>
      <c r="O36" s="407"/>
      <c r="P36" s="407"/>
      <c r="Q36" s="407"/>
      <c r="R36" s="407"/>
      <c r="S36" s="407"/>
      <c r="T36" s="299" t="str">
        <f>VLOOKUP(M36,Prereq,3,FALSE)</f>
        <v>NIL</v>
      </c>
      <c r="U36" s="220">
        <v>25</v>
      </c>
      <c r="V36" s="322"/>
      <c r="W36" s="323"/>
      <c r="X36" s="254"/>
      <c r="Y36" s="254"/>
      <c r="Z36" s="254"/>
    </row>
    <row r="37" spans="1:26" s="255" customFormat="1" ht="5.0999999999999996" customHeight="1" x14ac:dyDescent="0.15">
      <c r="H37" s="248"/>
      <c r="L37" s="260"/>
      <c r="T37" s="248"/>
      <c r="X37" s="254"/>
      <c r="Y37" s="254"/>
      <c r="Z37" s="254"/>
    </row>
    <row r="38" spans="1:26" s="246" customFormat="1" ht="14.1" customHeight="1" x14ac:dyDescent="0.25">
      <c r="A38" s="271" t="s">
        <v>7</v>
      </c>
      <c r="B38" s="272"/>
      <c r="C38" s="273"/>
      <c r="D38" s="273"/>
      <c r="E38" s="273"/>
      <c r="F38" s="273"/>
      <c r="G38" s="273"/>
      <c r="H38" s="274" t="s">
        <v>3</v>
      </c>
      <c r="I38" s="274" t="s">
        <v>4</v>
      </c>
      <c r="J38" s="409" t="s">
        <v>90</v>
      </c>
      <c r="K38" s="410"/>
      <c r="L38" s="261"/>
      <c r="M38" s="271" t="s">
        <v>402</v>
      </c>
      <c r="N38" s="272"/>
      <c r="O38" s="273"/>
      <c r="P38" s="273"/>
      <c r="Q38" s="273"/>
      <c r="R38" s="273"/>
      <c r="S38" s="273"/>
      <c r="T38" s="274" t="s">
        <v>3</v>
      </c>
      <c r="U38" s="274" t="s">
        <v>4</v>
      </c>
      <c r="V38" s="409" t="s">
        <v>90</v>
      </c>
      <c r="W38" s="410"/>
      <c r="X38" s="245"/>
      <c r="Y38" s="245"/>
      <c r="Z38" s="245"/>
    </row>
    <row r="39" spans="1:26" s="251" customFormat="1" ht="20.100000000000001" customHeight="1" x14ac:dyDescent="0.15">
      <c r="A39" s="377" t="s">
        <v>84</v>
      </c>
      <c r="B39" s="378"/>
      <c r="C39" s="378"/>
      <c r="D39" s="378"/>
      <c r="E39" s="378"/>
      <c r="F39" s="378"/>
      <c r="G39" s="378"/>
      <c r="H39" s="279" t="str">
        <f>VLOOKUP(A39,Prereq,3,FALSE)</f>
        <v>300CP</v>
      </c>
      <c r="I39" s="248">
        <v>25</v>
      </c>
      <c r="J39" s="347"/>
      <c r="K39" s="348"/>
      <c r="L39" s="258"/>
      <c r="M39" s="377" t="s">
        <v>80</v>
      </c>
      <c r="N39" s="378"/>
      <c r="O39" s="378"/>
      <c r="P39" s="378"/>
      <c r="Q39" s="378"/>
      <c r="R39" s="378"/>
      <c r="S39" s="378"/>
      <c r="T39" s="280" t="str">
        <f>VLOOKUP(M39,Prereq,3,FALSE)</f>
        <v>NIL</v>
      </c>
      <c r="U39" s="222">
        <v>25</v>
      </c>
      <c r="V39" s="320"/>
      <c r="W39" s="321"/>
      <c r="X39" s="250"/>
      <c r="Y39" s="250"/>
      <c r="Z39" s="250"/>
    </row>
    <row r="40" spans="1:26" s="251" customFormat="1" ht="20.100000000000001" customHeight="1" x14ac:dyDescent="0.15">
      <c r="A40" s="377" t="s">
        <v>85</v>
      </c>
      <c r="B40" s="378"/>
      <c r="C40" s="378"/>
      <c r="D40" s="378"/>
      <c r="E40" s="378"/>
      <c r="F40" s="378"/>
      <c r="G40" s="378"/>
      <c r="H40" s="279" t="str">
        <f>VLOOKUP(A40,Prereq,3,FALSE)</f>
        <v>EDSC3005, 600CP</v>
      </c>
      <c r="I40" s="248">
        <v>25</v>
      </c>
      <c r="J40" s="322"/>
      <c r="K40" s="323"/>
      <c r="L40" s="259"/>
      <c r="M40" s="391" t="s">
        <v>81</v>
      </c>
      <c r="N40" s="392"/>
      <c r="O40" s="392"/>
      <c r="P40" s="392"/>
      <c r="Q40" s="392"/>
      <c r="R40" s="392"/>
      <c r="S40" s="392"/>
      <c r="T40" s="299" t="str">
        <f>VLOOKUP(M40,Prereq,3,FALSE)</f>
        <v>EDUC1021, EDUC2004, 300CP</v>
      </c>
      <c r="U40" s="220">
        <v>25</v>
      </c>
      <c r="V40" s="322"/>
      <c r="W40" s="323"/>
      <c r="X40" s="250"/>
      <c r="Y40" s="250"/>
      <c r="Z40" s="250"/>
    </row>
    <row r="41" spans="1:26" s="251" customFormat="1" ht="20.100000000000001" customHeight="1" x14ac:dyDescent="0.15">
      <c r="A41" s="375" t="s">
        <v>441</v>
      </c>
      <c r="B41" s="376"/>
      <c r="C41" s="376"/>
      <c r="D41" s="376"/>
      <c r="E41" s="376"/>
      <c r="F41" s="376"/>
      <c r="G41" s="376"/>
      <c r="H41" s="279" t="str">
        <f>VLOOKUP(A41,Prereq,3,FALSE)</f>
        <v>MATH1016</v>
      </c>
      <c r="I41" s="248">
        <v>25</v>
      </c>
      <c r="J41" s="322"/>
      <c r="K41" s="323"/>
      <c r="L41" s="259"/>
      <c r="M41" s="416" t="s">
        <v>444</v>
      </c>
      <c r="N41" s="417"/>
      <c r="O41" s="417"/>
      <c r="P41" s="417"/>
      <c r="Q41" s="417"/>
      <c r="R41" s="417"/>
      <c r="S41" s="417"/>
      <c r="T41" s="299" t="s">
        <v>445</v>
      </c>
      <c r="U41" s="248">
        <v>25</v>
      </c>
      <c r="V41" s="368"/>
      <c r="W41" s="369"/>
      <c r="X41" s="250"/>
      <c r="Y41" s="250"/>
      <c r="Z41" s="250"/>
    </row>
    <row r="42" spans="1:26" s="251" customFormat="1" ht="20.100000000000001" customHeight="1" x14ac:dyDescent="0.15">
      <c r="A42" s="375" t="s">
        <v>447</v>
      </c>
      <c r="B42" s="376"/>
      <c r="C42" s="376"/>
      <c r="D42" s="376"/>
      <c r="E42" s="376"/>
      <c r="F42" s="376"/>
      <c r="G42" s="376"/>
      <c r="H42" s="280" t="str">
        <f>VLOOKUP(A42,Prereq,3,FALSE)</f>
        <v>PHYS2003, MATH2009</v>
      </c>
      <c r="I42" s="218">
        <v>25</v>
      </c>
      <c r="J42" s="320"/>
      <c r="K42" s="321"/>
      <c r="L42" s="259"/>
      <c r="M42" s="377" t="s">
        <v>85</v>
      </c>
      <c r="N42" s="378"/>
      <c r="O42" s="378"/>
      <c r="P42" s="378"/>
      <c r="Q42" s="378"/>
      <c r="R42" s="378"/>
      <c r="S42" s="378"/>
      <c r="T42" s="280" t="str">
        <f>VLOOKUP(M42,Prereq,3,FALSE)</f>
        <v>EDSC3005, 600CP</v>
      </c>
      <c r="U42" s="222">
        <v>25</v>
      </c>
      <c r="V42" s="320"/>
      <c r="W42" s="321"/>
      <c r="X42" s="250"/>
      <c r="Y42" s="250"/>
      <c r="Z42" s="250"/>
    </row>
    <row r="43" spans="1:26" s="251" customFormat="1" ht="5.0999999999999996" customHeight="1" x14ac:dyDescent="0.15">
      <c r="A43" s="315"/>
      <c r="B43" s="316"/>
      <c r="C43" s="316"/>
      <c r="D43" s="316"/>
      <c r="E43" s="316"/>
      <c r="F43" s="316"/>
      <c r="G43" s="316"/>
      <c r="H43" s="316"/>
      <c r="I43" s="316"/>
      <c r="J43" s="316"/>
      <c r="K43" s="317"/>
      <c r="L43" s="259"/>
      <c r="M43" s="315"/>
      <c r="N43" s="316"/>
      <c r="O43" s="316"/>
      <c r="P43" s="316"/>
      <c r="Q43" s="316"/>
      <c r="R43" s="316"/>
      <c r="S43" s="316"/>
      <c r="T43" s="316"/>
      <c r="U43" s="316"/>
      <c r="V43" s="316"/>
      <c r="W43" s="317"/>
      <c r="X43" s="250"/>
      <c r="Y43" s="250"/>
      <c r="Z43" s="250"/>
    </row>
    <row r="44" spans="1:26" s="255" customFormat="1" ht="20.100000000000001" customHeight="1" x14ac:dyDescent="0.15">
      <c r="A44" s="391" t="s">
        <v>86</v>
      </c>
      <c r="B44" s="392"/>
      <c r="C44" s="392"/>
      <c r="D44" s="392"/>
      <c r="E44" s="392"/>
      <c r="F44" s="392"/>
      <c r="G44" s="392"/>
      <c r="H44" s="279" t="str">
        <f>VLOOKUP(A44,Prereq,3,FALSE)</f>
        <v>All other units</v>
      </c>
      <c r="I44" s="220">
        <v>100</v>
      </c>
      <c r="J44" s="322"/>
      <c r="K44" s="323"/>
      <c r="L44" s="262"/>
      <c r="M44" s="391" t="s">
        <v>86</v>
      </c>
      <c r="N44" s="392"/>
      <c r="O44" s="392"/>
      <c r="P44" s="392"/>
      <c r="Q44" s="392"/>
      <c r="R44" s="392"/>
      <c r="S44" s="392"/>
      <c r="T44" s="279" t="str">
        <f>VLOOKUP(M44,Prereq,3,FALSE)</f>
        <v>All other units</v>
      </c>
      <c r="U44" s="220">
        <v>100</v>
      </c>
      <c r="V44" s="322"/>
      <c r="W44" s="323"/>
      <c r="X44" s="254"/>
      <c r="Y44" s="254"/>
      <c r="Z44" s="254"/>
    </row>
    <row r="45" spans="1:26" s="246" customFormat="1" ht="30.2" customHeight="1" x14ac:dyDescent="0.25">
      <c r="A45" s="354" t="s">
        <v>8</v>
      </c>
      <c r="B45" s="354"/>
      <c r="C45" s="354"/>
      <c r="D45" s="354"/>
      <c r="E45" s="354"/>
      <c r="F45" s="354"/>
      <c r="G45" s="354"/>
      <c r="H45" s="354"/>
      <c r="I45" s="354"/>
      <c r="J45" s="354"/>
      <c r="K45" s="354"/>
      <c r="L45" s="259"/>
      <c r="M45" s="354" t="s">
        <v>8</v>
      </c>
      <c r="N45" s="354"/>
      <c r="O45" s="354"/>
      <c r="P45" s="354"/>
      <c r="Q45" s="354"/>
      <c r="R45" s="354"/>
      <c r="S45" s="354"/>
      <c r="T45" s="354"/>
      <c r="U45" s="354"/>
      <c r="V45" s="354"/>
      <c r="W45" s="354"/>
      <c r="X45" s="245"/>
      <c r="Y45" s="245"/>
      <c r="Z45" s="245"/>
    </row>
    <row r="46" spans="1:26" s="228" customFormat="1" ht="27.95" customHeight="1" x14ac:dyDescent="0.3">
      <c r="A46" s="353" t="s">
        <v>531</v>
      </c>
      <c r="B46" s="353"/>
      <c r="C46" s="353"/>
      <c r="D46" s="353"/>
      <c r="E46" s="353"/>
      <c r="F46" s="353"/>
      <c r="G46" s="353"/>
      <c r="H46" s="353"/>
      <c r="I46" s="353"/>
      <c r="J46" s="353"/>
      <c r="K46" s="353"/>
      <c r="L46" s="263"/>
      <c r="M46" s="353" t="s">
        <v>531</v>
      </c>
      <c r="N46" s="353"/>
      <c r="O46" s="353"/>
      <c r="P46" s="353"/>
      <c r="Q46" s="353"/>
      <c r="R46" s="353"/>
      <c r="S46" s="353"/>
      <c r="T46" s="353"/>
      <c r="U46" s="353"/>
      <c r="V46" s="353"/>
      <c r="W46" s="353"/>
      <c r="X46" s="227"/>
      <c r="Y46" s="227"/>
      <c r="Z46" s="227"/>
    </row>
    <row r="47" spans="1:26" ht="13.7" customHeight="1" x14ac:dyDescent="0.2">
      <c r="A47" s="354" t="s">
        <v>9</v>
      </c>
      <c r="B47" s="355"/>
      <c r="C47" s="355"/>
      <c r="D47" s="355"/>
      <c r="E47" s="355"/>
      <c r="F47" s="355"/>
      <c r="G47" s="355"/>
      <c r="H47" s="264"/>
      <c r="I47" s="264" t="s">
        <v>10</v>
      </c>
      <c r="J47" s="264"/>
      <c r="K47" s="264"/>
      <c r="L47" s="265"/>
      <c r="M47" s="354" t="s">
        <v>9</v>
      </c>
      <c r="N47" s="355"/>
      <c r="O47" s="355"/>
      <c r="P47" s="355"/>
      <c r="Q47" s="355"/>
      <c r="R47" s="355"/>
      <c r="S47" s="355"/>
      <c r="T47" s="264"/>
      <c r="U47" s="264" t="s">
        <v>10</v>
      </c>
      <c r="V47" s="264"/>
      <c r="W47" s="264"/>
    </row>
  </sheetData>
  <sheetProtection algorithmName="SHA-512" hashValue="NTx9FPPlYfSOUuUROJpO82F5HDRMeUHtoxFHCVhfiydI7NxhqYxlUaM7kOaEq+9t2eFuK1xEucbM0Z+Gz9KGwA==" saltValue="qoCQWLwP1z1ObHIJMyXhmg==" spinCount="100000" sheet="1" objects="1" scenarios="1" formatCells="0"/>
  <mergeCells count="146">
    <mergeCell ref="A1:K1"/>
    <mergeCell ref="F4:G4"/>
    <mergeCell ref="I4:K4"/>
    <mergeCell ref="A18:G18"/>
    <mergeCell ref="J18:K18"/>
    <mergeCell ref="J5:K5"/>
    <mergeCell ref="A6:G6"/>
    <mergeCell ref="J6:K6"/>
    <mergeCell ref="A7:G7"/>
    <mergeCell ref="J7:K7"/>
    <mergeCell ref="A8:G8"/>
    <mergeCell ref="J8:K8"/>
    <mergeCell ref="A12:G12"/>
    <mergeCell ref="J12:K12"/>
    <mergeCell ref="A14:G14"/>
    <mergeCell ref="J14:K14"/>
    <mergeCell ref="J16:K16"/>
    <mergeCell ref="A17:G17"/>
    <mergeCell ref="J17:K17"/>
    <mergeCell ref="A9:G9"/>
    <mergeCell ref="J9:K9"/>
    <mergeCell ref="A11:G11"/>
    <mergeCell ref="J11:K11"/>
    <mergeCell ref="A10:K10"/>
    <mergeCell ref="A24:G24"/>
    <mergeCell ref="J24:K24"/>
    <mergeCell ref="A22:G22"/>
    <mergeCell ref="J22:K22"/>
    <mergeCell ref="A23:G23"/>
    <mergeCell ref="J23:K23"/>
    <mergeCell ref="A19:G19"/>
    <mergeCell ref="J19:K19"/>
    <mergeCell ref="A20:G20"/>
    <mergeCell ref="J20:K20"/>
    <mergeCell ref="A21:K21"/>
    <mergeCell ref="A35:G35"/>
    <mergeCell ref="J35:K35"/>
    <mergeCell ref="A28:G28"/>
    <mergeCell ref="J28:K28"/>
    <mergeCell ref="A31:G31"/>
    <mergeCell ref="J31:K31"/>
    <mergeCell ref="A33:G33"/>
    <mergeCell ref="J33:K33"/>
    <mergeCell ref="A25:G25"/>
    <mergeCell ref="J25:K25"/>
    <mergeCell ref="J27:K27"/>
    <mergeCell ref="A34:G34"/>
    <mergeCell ref="J34:K34"/>
    <mergeCell ref="A30:G30"/>
    <mergeCell ref="J30:K30"/>
    <mergeCell ref="A29:G29"/>
    <mergeCell ref="J29:K29"/>
    <mergeCell ref="A32:K32"/>
    <mergeCell ref="A47:G47"/>
    <mergeCell ref="M1:W1"/>
    <mergeCell ref="R4:S4"/>
    <mergeCell ref="U4:W4"/>
    <mergeCell ref="V5:W5"/>
    <mergeCell ref="M11:S11"/>
    <mergeCell ref="V11:W11"/>
    <mergeCell ref="A42:G42"/>
    <mergeCell ref="J42:K42"/>
    <mergeCell ref="A44:G44"/>
    <mergeCell ref="J44:K44"/>
    <mergeCell ref="A45:K45"/>
    <mergeCell ref="A46:K46"/>
    <mergeCell ref="J38:K38"/>
    <mergeCell ref="A13:G13"/>
    <mergeCell ref="J13:K13"/>
    <mergeCell ref="A39:G39"/>
    <mergeCell ref="J39:K39"/>
    <mergeCell ref="A40:G40"/>
    <mergeCell ref="J40:K40"/>
    <mergeCell ref="A36:G36"/>
    <mergeCell ref="J36:K36"/>
    <mergeCell ref="A41:G41"/>
    <mergeCell ref="J41:K41"/>
    <mergeCell ref="M17:S17"/>
    <mergeCell ref="V17:W17"/>
    <mergeCell ref="M21:W21"/>
    <mergeCell ref="V16:W16"/>
    <mergeCell ref="M22:S22"/>
    <mergeCell ref="V22:W22"/>
    <mergeCell ref="M18:S18"/>
    <mergeCell ref="V18:W18"/>
    <mergeCell ref="M6:S6"/>
    <mergeCell ref="V6:W6"/>
    <mergeCell ref="M14:S14"/>
    <mergeCell ref="V14:W14"/>
    <mergeCell ref="M7:S7"/>
    <mergeCell ref="V7:W7"/>
    <mergeCell ref="M12:S12"/>
    <mergeCell ref="V12:W12"/>
    <mergeCell ref="M13:S13"/>
    <mergeCell ref="V13:W13"/>
    <mergeCell ref="M9:S9"/>
    <mergeCell ref="V9:W9"/>
    <mergeCell ref="M10:W10"/>
    <mergeCell ref="M23:S23"/>
    <mergeCell ref="V23:W23"/>
    <mergeCell ref="M44:S44"/>
    <mergeCell ref="V44:W44"/>
    <mergeCell ref="M45:W45"/>
    <mergeCell ref="M46:W46"/>
    <mergeCell ref="M47:S47"/>
    <mergeCell ref="M33:S33"/>
    <mergeCell ref="V33:W33"/>
    <mergeCell ref="M42:S42"/>
    <mergeCell ref="V42:W42"/>
    <mergeCell ref="M35:S35"/>
    <mergeCell ref="V35:W35"/>
    <mergeCell ref="M34:S34"/>
    <mergeCell ref="V34:W34"/>
    <mergeCell ref="M41:S41"/>
    <mergeCell ref="V41:W41"/>
    <mergeCell ref="V38:W38"/>
    <mergeCell ref="M36:S36"/>
    <mergeCell ref="V36:W36"/>
    <mergeCell ref="M40:S40"/>
    <mergeCell ref="V40:W40"/>
    <mergeCell ref="M39:S39"/>
    <mergeCell ref="V39:W39"/>
    <mergeCell ref="A2:K2"/>
    <mergeCell ref="M2:W2"/>
    <mergeCell ref="M32:W32"/>
    <mergeCell ref="M43:W43"/>
    <mergeCell ref="A43:K43"/>
    <mergeCell ref="M30:S30"/>
    <mergeCell ref="V30:W30"/>
    <mergeCell ref="M8:S8"/>
    <mergeCell ref="V8:W8"/>
    <mergeCell ref="V27:W27"/>
    <mergeCell ref="M28:S28"/>
    <mergeCell ref="V28:W28"/>
    <mergeCell ref="M20:S20"/>
    <mergeCell ref="V20:W20"/>
    <mergeCell ref="M19:S19"/>
    <mergeCell ref="V19:W19"/>
    <mergeCell ref="M29:S29"/>
    <mergeCell ref="V29:W29"/>
    <mergeCell ref="M31:S31"/>
    <mergeCell ref="V31:W31"/>
    <mergeCell ref="M24:S24"/>
    <mergeCell ref="V24:W24"/>
    <mergeCell ref="M25:S25"/>
    <mergeCell ref="V25:W25"/>
  </mergeCells>
  <conditionalFormatting sqref="J44:K44 V8:W8 V40:W42 V33:W35 V30:W30 J13:K13 J33:K33 J39:K42 J35:K36">
    <cfRule type="cellIs" dxfId="65" priority="117" operator="equal">
      <formula>"CRL"</formula>
    </cfRule>
    <cfRule type="cellIs" dxfId="64" priority="118" operator="equal">
      <formula>"Complete"</formula>
    </cfRule>
    <cfRule type="containsText" dxfId="63" priority="121" operator="containsText" text="2017">
      <formula>NOT(ISERROR(SEARCH("2017",J8)))</formula>
    </cfRule>
    <cfRule type="containsText" dxfId="62" priority="122" operator="containsText" text="2018">
      <formula>NOT(ISERROR(SEARCH("2018",J8)))</formula>
    </cfRule>
    <cfRule type="containsText" dxfId="61" priority="123" operator="containsText" text="2019">
      <formula>NOT(ISERROR(SEARCH("2019",J8)))</formula>
    </cfRule>
    <cfRule type="containsText" dxfId="60" priority="124" operator="containsText" text="2020">
      <formula>NOT(ISERROR(SEARCH("2020",J8)))</formula>
    </cfRule>
  </conditionalFormatting>
  <conditionalFormatting sqref="A44 A6:A9 H6:H9 H44 M39:M42 T33:T37 T28:T31 M28:M31 A11:A14 A17:A20 T6:T9 M6:M9 A22:A25 A28:A31 H39:H42 A39:A42 H33:H37 A33:A36 T17:T20 M17:M20 T11:T15 T22:T26 M11:M14 M22:M25 T39:T42 H11:H15 H17:H20 H22:H26 H28:H31 M33:M36">
    <cfRule type="containsErrors" dxfId="59" priority="119">
      <formula>ISERROR(A6)</formula>
    </cfRule>
    <cfRule type="cellIs" dxfId="58" priority="120" operator="equal">
      <formula>0</formula>
    </cfRule>
  </conditionalFormatting>
  <conditionalFormatting sqref="F4:G4">
    <cfRule type="containsText" dxfId="57" priority="86" operator="containsText" text="Click &amp; choose from the drop-down">
      <formula>NOT(ISERROR(SEARCH("Click &amp; choose from the drop-down",F4)))</formula>
    </cfRule>
  </conditionalFormatting>
  <conditionalFormatting sqref="I4:K4">
    <cfRule type="containsText" dxfId="56" priority="85" operator="containsText" text="First choose a Major">
      <formula>NOT(ISERROR(SEARCH("First choose a Major",I4)))</formula>
    </cfRule>
  </conditionalFormatting>
  <conditionalFormatting sqref="M44 T44">
    <cfRule type="containsErrors" dxfId="55" priority="65">
      <formula>ISERROR(M44)</formula>
    </cfRule>
    <cfRule type="cellIs" dxfId="54" priority="66" operator="equal">
      <formula>0</formula>
    </cfRule>
  </conditionalFormatting>
  <conditionalFormatting sqref="A41:G42 M18:S18 M22:S22 M28:S28 A17:G18 A22:G23 A29:G29 A34:G34 M35:S35">
    <cfRule type="containsErrors" dxfId="53" priority="72">
      <formula>ISERROR(A17)</formula>
    </cfRule>
  </conditionalFormatting>
  <conditionalFormatting sqref="A19:G19 A24:G24 A30:G31 M36:S36 M20:S20 M30:S30 A12:G12 A35:G35">
    <cfRule type="containsErrors" dxfId="52" priority="71">
      <formula>ISERROR(A12)</formula>
    </cfRule>
  </conditionalFormatting>
  <conditionalFormatting sqref="V44:W44">
    <cfRule type="cellIs" dxfId="51" priority="63" operator="equal">
      <formula>"CRL"</formula>
    </cfRule>
    <cfRule type="cellIs" dxfId="50" priority="64" operator="equal">
      <formula>"Complete"</formula>
    </cfRule>
    <cfRule type="containsText" dxfId="49" priority="67" operator="containsText" text="2017">
      <formula>NOT(ISERROR(SEARCH("2017",V44)))</formula>
    </cfRule>
    <cfRule type="containsText" dxfId="48" priority="68" operator="containsText" text="2018">
      <formula>NOT(ISERROR(SEARCH("2018",V44)))</formula>
    </cfRule>
    <cfRule type="containsText" dxfId="47" priority="69" operator="containsText" text="2019">
      <formula>NOT(ISERROR(SEARCH("2019",V44)))</formula>
    </cfRule>
    <cfRule type="containsText" dxfId="46" priority="70" operator="containsText" text="2020">
      <formula>NOT(ISERROR(SEARCH("2020",V44)))</formula>
    </cfRule>
  </conditionalFormatting>
  <conditionalFormatting sqref="R4:S4">
    <cfRule type="containsText" dxfId="45" priority="32" operator="containsText" text="Click &amp; choose from the drop-down">
      <formula>NOT(ISERROR(SEARCH("Click &amp; choose from the drop-down",R4)))</formula>
    </cfRule>
  </conditionalFormatting>
  <conditionalFormatting sqref="U4:W4">
    <cfRule type="containsText" dxfId="44" priority="31" operator="containsText" text="First choose a Major">
      <formula>NOT(ISERROR(SEARCH("First choose a Major",U4)))</formula>
    </cfRule>
  </conditionalFormatting>
  <conditionalFormatting sqref="M14:S14 M23:S23 M29:S29 M34:S34">
    <cfRule type="containsErrors" dxfId="43" priority="18">
      <formula>ISERROR(M14)</formula>
    </cfRule>
  </conditionalFormatting>
  <conditionalFormatting sqref="M7:S7 M24:S24 M19:S19">
    <cfRule type="containsErrors" dxfId="42" priority="17">
      <formula>ISERROR(M7)</formula>
    </cfRule>
  </conditionalFormatting>
  <conditionalFormatting sqref="A10">
    <cfRule type="containsErrors" dxfId="41" priority="15">
      <formula>ISERROR(A10)</formula>
    </cfRule>
    <cfRule type="cellIs" dxfId="40" priority="16" operator="equal">
      <formula>0</formula>
    </cfRule>
  </conditionalFormatting>
  <conditionalFormatting sqref="A21">
    <cfRule type="containsErrors" dxfId="39" priority="13">
      <formula>ISERROR(A21)</formula>
    </cfRule>
    <cfRule type="cellIs" dxfId="38" priority="14" operator="equal">
      <formula>0</formula>
    </cfRule>
  </conditionalFormatting>
  <conditionalFormatting sqref="A32">
    <cfRule type="containsErrors" dxfId="37" priority="11">
      <formula>ISERROR(A32)</formula>
    </cfRule>
    <cfRule type="cellIs" dxfId="36" priority="12" operator="equal">
      <formula>0</formula>
    </cfRule>
  </conditionalFormatting>
  <conditionalFormatting sqref="M10">
    <cfRule type="containsErrors" dxfId="35" priority="9">
      <formula>ISERROR(M10)</formula>
    </cfRule>
    <cfRule type="cellIs" dxfId="34" priority="10" operator="equal">
      <formula>0</formula>
    </cfRule>
  </conditionalFormatting>
  <conditionalFormatting sqref="M21">
    <cfRule type="containsErrors" dxfId="33" priority="7">
      <formula>ISERROR(M21)</formula>
    </cfRule>
    <cfRule type="cellIs" dxfId="32" priority="8" operator="equal">
      <formula>0</formula>
    </cfRule>
  </conditionalFormatting>
  <conditionalFormatting sqref="M32">
    <cfRule type="containsErrors" dxfId="31" priority="5">
      <formula>ISERROR(M32)</formula>
    </cfRule>
    <cfRule type="cellIs" dxfId="30" priority="6" operator="equal">
      <formula>0</formula>
    </cfRule>
  </conditionalFormatting>
  <conditionalFormatting sqref="M43">
    <cfRule type="containsErrors" dxfId="29" priority="3">
      <formula>ISERROR(M43)</formula>
    </cfRule>
    <cfRule type="cellIs" dxfId="28" priority="4" operator="equal">
      <formula>0</formula>
    </cfRule>
  </conditionalFormatting>
  <conditionalFormatting sqref="A43">
    <cfRule type="containsErrors" dxfId="27" priority="1">
      <formula>ISERROR(A43)</formula>
    </cfRule>
    <cfRule type="cellIs" dxfId="26" priority="2" operator="equal">
      <formula>0</formula>
    </cfRule>
  </conditionalFormatting>
  <hyperlinks>
    <hyperlink ref="M46:W46" r:id="rId1" display="If you have any queries about your course, please contact Curtin Connect."/>
    <hyperlink ref="A46:K46" r:id="rId2" display="If you have any queries about your course, please contact Curtin Connect."/>
  </hyperlinks>
  <printOptions horizontalCentered="1" verticalCentered="1"/>
  <pageMargins left="0.15748031496062992" right="0.15748031496062992" top="0.19685039370078741" bottom="0.19685039370078741" header="0.31496062992125984" footer="0.31496062992125984"/>
  <pageSetup paperSize="9" orientation="portrait"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F148"/>
  <sheetViews>
    <sheetView zoomScaleNormal="100" workbookViewId="0">
      <pane ySplit="2" topLeftCell="A3" activePane="bottomLeft" state="frozen"/>
      <selection pane="bottomLeft" activeCell="H15" sqref="H15"/>
    </sheetView>
  </sheetViews>
  <sheetFormatPr defaultColWidth="9.140625" defaultRowHeight="11.25" x14ac:dyDescent="0.2"/>
  <cols>
    <col min="1" max="1" width="4.7109375" style="3" customWidth="1"/>
    <col min="2" max="2" width="12.28515625" style="3" customWidth="1"/>
    <col min="3" max="3" width="19.140625" style="3" customWidth="1"/>
    <col min="4" max="4" width="10.42578125" style="3" customWidth="1"/>
    <col min="5" max="5" width="15.7109375" style="3" customWidth="1"/>
    <col min="6" max="20" width="19.7109375" style="18" customWidth="1"/>
    <col min="21" max="21" width="3.140625" style="18" customWidth="1"/>
    <col min="22" max="49" width="16.85546875" style="18" customWidth="1"/>
    <col min="50" max="50" width="15.140625" style="18" customWidth="1"/>
    <col min="51" max="51" width="9.5703125" style="18" customWidth="1"/>
    <col min="52" max="52" width="8.5703125" style="18" customWidth="1"/>
    <col min="53" max="53" width="9.5703125" style="18" customWidth="1"/>
    <col min="54" max="54" width="9.85546875" style="18" customWidth="1"/>
    <col min="55" max="56" width="8.85546875" style="18" customWidth="1"/>
    <col min="57" max="57" width="8.42578125" style="18" customWidth="1"/>
    <col min="58" max="58" width="10" style="18" customWidth="1"/>
    <col min="59" max="59" width="9.42578125" style="18" customWidth="1"/>
    <col min="60" max="69" width="8" style="8" customWidth="1"/>
    <col min="70" max="110" width="7.85546875" style="8" customWidth="1"/>
    <col min="111" max="111" width="7.85546875" style="3" customWidth="1"/>
    <col min="112" max="16384" width="9.140625" style="3"/>
  </cols>
  <sheetData>
    <row r="1" spans="1:110" s="21" customFormat="1" ht="25.5" customHeight="1" thickBot="1" x14ac:dyDescent="0.25">
      <c r="A1" s="44" t="s">
        <v>42</v>
      </c>
      <c r="B1" s="45"/>
      <c r="C1" s="45"/>
      <c r="D1" s="45"/>
      <c r="E1" s="45"/>
      <c r="F1" s="38" t="s">
        <v>13</v>
      </c>
      <c r="G1" s="38" t="s">
        <v>14</v>
      </c>
      <c r="H1" s="38" t="s">
        <v>12</v>
      </c>
      <c r="I1" s="39" t="s">
        <v>11</v>
      </c>
      <c r="J1" s="40" t="s">
        <v>16</v>
      </c>
      <c r="K1" s="40" t="s">
        <v>15</v>
      </c>
      <c r="L1" s="40" t="s">
        <v>17</v>
      </c>
      <c r="M1" s="40" t="s">
        <v>18</v>
      </c>
      <c r="N1" s="51" t="s">
        <v>19</v>
      </c>
      <c r="O1" s="200" t="s">
        <v>486</v>
      </c>
      <c r="P1" s="63" t="s">
        <v>20</v>
      </c>
      <c r="Q1" s="63" t="s">
        <v>21</v>
      </c>
      <c r="R1" s="63" t="s">
        <v>22</v>
      </c>
      <c r="S1" s="63" t="s">
        <v>23</v>
      </c>
      <c r="T1" s="64" t="s">
        <v>24</v>
      </c>
      <c r="V1" s="67" t="s">
        <v>170</v>
      </c>
      <c r="W1" s="67" t="s">
        <v>167</v>
      </c>
      <c r="X1" s="66" t="s">
        <v>179</v>
      </c>
      <c r="Y1" s="66" t="s">
        <v>178</v>
      </c>
      <c r="Z1" s="66" t="s">
        <v>176</v>
      </c>
      <c r="AA1" s="66" t="s">
        <v>172</v>
      </c>
      <c r="AB1" s="66" t="s">
        <v>175</v>
      </c>
      <c r="AC1" s="66" t="s">
        <v>163</v>
      </c>
      <c r="AD1" s="66" t="s">
        <v>162</v>
      </c>
      <c r="AE1" s="68" t="s">
        <v>321</v>
      </c>
      <c r="AF1" s="68" t="s">
        <v>496</v>
      </c>
      <c r="AG1" s="152" t="s">
        <v>188</v>
      </c>
      <c r="AH1" s="68" t="s">
        <v>182</v>
      </c>
      <c r="AI1" s="69" t="s">
        <v>217</v>
      </c>
      <c r="AJ1" s="69" t="s">
        <v>215</v>
      </c>
      <c r="AK1" s="69" t="s">
        <v>218</v>
      </c>
      <c r="AL1" s="68" t="s">
        <v>220</v>
      </c>
      <c r="AM1" s="68" t="s">
        <v>223</v>
      </c>
      <c r="AN1" s="68" t="s">
        <v>209</v>
      </c>
      <c r="AO1" s="68" t="s">
        <v>252</v>
      </c>
      <c r="AP1" s="68" t="s">
        <v>259</v>
      </c>
      <c r="AQ1" s="68" t="s">
        <v>241</v>
      </c>
      <c r="AR1" s="68" t="s">
        <v>249</v>
      </c>
      <c r="AS1" s="148" t="s">
        <v>240</v>
      </c>
      <c r="AT1" s="68" t="s">
        <v>225</v>
      </c>
      <c r="AU1" s="68" t="s">
        <v>234</v>
      </c>
      <c r="AV1" s="68" t="s">
        <v>226</v>
      </c>
      <c r="AW1" s="68" t="s">
        <v>237</v>
      </c>
      <c r="AX1" s="4"/>
      <c r="AY1" s="4"/>
      <c r="AZ1" s="4"/>
      <c r="BA1" s="4"/>
      <c r="BB1" s="4"/>
      <c r="BC1" s="4"/>
      <c r="BD1" s="6"/>
      <c r="BE1" s="6"/>
      <c r="BF1" s="6"/>
      <c r="BG1" s="6"/>
      <c r="BH1" s="17"/>
      <c r="BI1" s="17"/>
      <c r="BJ1" s="17"/>
      <c r="BK1" s="17"/>
      <c r="BL1" s="17"/>
      <c r="BM1" s="17"/>
      <c r="BN1" s="17"/>
      <c r="BO1" s="17"/>
      <c r="BP1" s="17"/>
      <c r="BQ1" s="17"/>
      <c r="BR1" s="17"/>
      <c r="BS1" s="17"/>
      <c r="BT1" s="17"/>
      <c r="BU1" s="17"/>
      <c r="BV1" s="17"/>
      <c r="BW1" s="17"/>
      <c r="BX1" s="17"/>
      <c r="BY1" s="17"/>
      <c r="BZ1" s="17"/>
      <c r="CA1" s="17"/>
      <c r="CB1" s="17"/>
      <c r="CC1" s="17"/>
      <c r="CD1" s="17"/>
      <c r="CE1" s="17"/>
      <c r="CF1" s="17"/>
      <c r="CG1" s="17"/>
      <c r="CH1" s="17"/>
      <c r="CI1" s="17"/>
      <c r="CJ1" s="17"/>
      <c r="CK1" s="17"/>
      <c r="CL1" s="17"/>
      <c r="CM1" s="17"/>
      <c r="CN1" s="17"/>
      <c r="CO1" s="17"/>
      <c r="CP1" s="17"/>
      <c r="CQ1" s="17"/>
      <c r="CR1" s="17"/>
      <c r="CS1" s="17"/>
      <c r="CT1" s="17"/>
      <c r="CU1" s="17"/>
      <c r="CV1" s="17"/>
      <c r="CW1" s="17"/>
      <c r="CX1" s="17"/>
      <c r="CY1" s="17"/>
      <c r="CZ1" s="17"/>
      <c r="DA1" s="17"/>
      <c r="DB1" s="17"/>
      <c r="DC1" s="17"/>
      <c r="DD1" s="17"/>
      <c r="DE1" s="17"/>
      <c r="DF1" s="20"/>
    </row>
    <row r="2" spans="1:110" s="21" customFormat="1" ht="12" thickBot="1" x14ac:dyDescent="0.25">
      <c r="A2" s="46"/>
      <c r="B2" s="47"/>
      <c r="C2" s="47"/>
      <c r="D2" s="47"/>
      <c r="E2" s="47"/>
      <c r="F2" s="48" t="s">
        <v>29</v>
      </c>
      <c r="G2" s="48" t="s">
        <v>30</v>
      </c>
      <c r="H2" s="48" t="s">
        <v>31</v>
      </c>
      <c r="I2" s="49" t="s">
        <v>32</v>
      </c>
      <c r="J2" s="50" t="s">
        <v>33</v>
      </c>
      <c r="K2" s="50" t="s">
        <v>34</v>
      </c>
      <c r="L2" s="50" t="s">
        <v>35</v>
      </c>
      <c r="M2" s="50" t="s">
        <v>36</v>
      </c>
      <c r="N2" s="57" t="s">
        <v>37</v>
      </c>
      <c r="O2" s="201" t="s">
        <v>487</v>
      </c>
      <c r="P2" s="65" t="s">
        <v>38</v>
      </c>
      <c r="Q2" s="65" t="s">
        <v>28</v>
      </c>
      <c r="R2" s="65" t="s">
        <v>39</v>
      </c>
      <c r="S2" s="65" t="s">
        <v>40</v>
      </c>
      <c r="T2" s="65" t="s">
        <v>41</v>
      </c>
      <c r="V2" s="21" t="s">
        <v>192</v>
      </c>
      <c r="W2" s="21" t="s">
        <v>193</v>
      </c>
      <c r="X2" s="4" t="s">
        <v>194</v>
      </c>
      <c r="Y2" s="4" t="s">
        <v>195</v>
      </c>
      <c r="Z2" s="4" t="s">
        <v>196</v>
      </c>
      <c r="AA2" s="14" t="s">
        <v>197</v>
      </c>
      <c r="AB2" s="4" t="s">
        <v>198</v>
      </c>
      <c r="AC2" s="14" t="s">
        <v>199</v>
      </c>
      <c r="AD2" s="4" t="s">
        <v>200</v>
      </c>
      <c r="AE2" s="21" t="s">
        <v>73</v>
      </c>
      <c r="AF2" s="18" t="s">
        <v>497</v>
      </c>
      <c r="AG2" s="149" t="s">
        <v>190</v>
      </c>
      <c r="AH2" s="21" t="s">
        <v>191</v>
      </c>
      <c r="AI2" s="18" t="s">
        <v>201</v>
      </c>
      <c r="AJ2" s="18" t="s">
        <v>214</v>
      </c>
      <c r="AK2" s="18" t="s">
        <v>219</v>
      </c>
      <c r="AL2" s="18" t="s">
        <v>222</v>
      </c>
      <c r="AM2" s="18" t="s">
        <v>258</v>
      </c>
      <c r="AN2" s="18" t="s">
        <v>208</v>
      </c>
      <c r="AO2" s="18" t="s">
        <v>247</v>
      </c>
      <c r="AP2" s="18" t="s">
        <v>246</v>
      </c>
      <c r="AQ2" s="18" t="s">
        <v>245</v>
      </c>
      <c r="AR2" s="18" t="s">
        <v>248</v>
      </c>
      <c r="AS2" s="149" t="s">
        <v>239</v>
      </c>
      <c r="AT2" s="18" t="s">
        <v>224</v>
      </c>
      <c r="AU2" s="18" t="s">
        <v>233</v>
      </c>
      <c r="AV2" s="18" t="s">
        <v>229</v>
      </c>
      <c r="AW2" s="18" t="s">
        <v>238</v>
      </c>
      <c r="AX2" s="4"/>
      <c r="AY2" s="4"/>
      <c r="AZ2" s="4"/>
      <c r="BA2" s="4"/>
      <c r="BB2" s="4"/>
      <c r="BC2" s="4"/>
      <c r="BD2" s="6"/>
      <c r="BE2" s="6"/>
      <c r="BF2" s="6"/>
      <c r="BG2" s="6"/>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20"/>
    </row>
    <row r="3" spans="1:110" ht="33.75" x14ac:dyDescent="0.2">
      <c r="A3" s="2"/>
      <c r="C3" s="2" t="s">
        <v>43</v>
      </c>
      <c r="E3" s="111" t="s">
        <v>232</v>
      </c>
      <c r="F3" s="33" t="s">
        <v>87</v>
      </c>
      <c r="G3" s="33" t="s">
        <v>340</v>
      </c>
      <c r="H3" s="33" t="s">
        <v>185</v>
      </c>
      <c r="I3" s="34" t="s">
        <v>91</v>
      </c>
      <c r="J3" s="41" t="s">
        <v>114</v>
      </c>
      <c r="K3" s="41" t="s">
        <v>173</v>
      </c>
      <c r="L3" s="41" t="s">
        <v>123</v>
      </c>
      <c r="M3" s="41" t="s">
        <v>129</v>
      </c>
      <c r="N3" s="53" t="s">
        <v>98</v>
      </c>
      <c r="O3" s="202" t="s">
        <v>488</v>
      </c>
      <c r="P3" s="59" t="s">
        <v>135</v>
      </c>
      <c r="Q3" s="59" t="s">
        <v>140</v>
      </c>
      <c r="R3" s="59" t="s">
        <v>146</v>
      </c>
      <c r="S3" s="62" t="s">
        <v>153</v>
      </c>
      <c r="T3" s="59" t="s">
        <v>156</v>
      </c>
      <c r="U3" s="8"/>
      <c r="V3" s="138" t="s">
        <v>341</v>
      </c>
      <c r="W3" s="138" t="s">
        <v>185</v>
      </c>
      <c r="X3" s="141" t="s">
        <v>140</v>
      </c>
      <c r="Y3" s="141" t="s">
        <v>146</v>
      </c>
      <c r="Z3" s="141" t="s">
        <v>156</v>
      </c>
      <c r="AA3" s="140" t="s">
        <v>173</v>
      </c>
      <c r="AB3" s="139" t="s">
        <v>129</v>
      </c>
      <c r="AC3" s="129" t="s">
        <v>91</v>
      </c>
      <c r="AD3" s="131" t="s">
        <v>98</v>
      </c>
      <c r="AE3" s="131" t="s">
        <v>98</v>
      </c>
      <c r="AF3" s="208" t="s">
        <v>498</v>
      </c>
      <c r="AG3" s="150" t="s">
        <v>183</v>
      </c>
      <c r="AH3" s="137" t="s">
        <v>183</v>
      </c>
      <c r="AI3" s="129" t="s">
        <v>202</v>
      </c>
      <c r="AJ3" s="139" t="s">
        <v>235</v>
      </c>
      <c r="AK3" s="139" t="s">
        <v>235</v>
      </c>
      <c r="AL3" s="139" t="s">
        <v>235</v>
      </c>
      <c r="AM3" s="139" t="s">
        <v>235</v>
      </c>
      <c r="AN3" s="134" t="s">
        <v>152</v>
      </c>
      <c r="AO3" s="141" t="s">
        <v>235</v>
      </c>
      <c r="AP3" s="141" t="s">
        <v>235</v>
      </c>
      <c r="AQ3" s="141" t="s">
        <v>235</v>
      </c>
      <c r="AR3" s="141" t="s">
        <v>235</v>
      </c>
      <c r="AS3" s="150" t="s">
        <v>183</v>
      </c>
      <c r="AT3" s="129" t="s">
        <v>83</v>
      </c>
      <c r="AU3" s="139" t="s">
        <v>235</v>
      </c>
      <c r="AV3" s="134" t="s">
        <v>83</v>
      </c>
      <c r="AW3" s="141" t="s">
        <v>235</v>
      </c>
      <c r="AX3" s="70" t="s">
        <v>232</v>
      </c>
      <c r="AY3" s="8"/>
      <c r="AZ3" s="8"/>
      <c r="BA3" s="8"/>
      <c r="BB3" s="8"/>
      <c r="BC3" s="8"/>
      <c r="BD3" s="8"/>
      <c r="BE3" s="8"/>
      <c r="BF3" s="8"/>
      <c r="BG3" s="8"/>
    </row>
    <row r="4" spans="1:110" ht="45" x14ac:dyDescent="0.2">
      <c r="A4" s="26"/>
      <c r="C4" s="3" t="s">
        <v>44</v>
      </c>
      <c r="D4" s="3" t="s">
        <v>72</v>
      </c>
      <c r="E4" s="109" t="s">
        <v>338</v>
      </c>
      <c r="F4" s="36" t="s">
        <v>168</v>
      </c>
      <c r="G4" s="36" t="s">
        <v>168</v>
      </c>
      <c r="H4" s="36" t="s">
        <v>168</v>
      </c>
      <c r="I4" s="37" t="s">
        <v>92</v>
      </c>
      <c r="J4" s="43" t="s">
        <v>404</v>
      </c>
      <c r="K4" s="43" t="s">
        <v>404</v>
      </c>
      <c r="L4" s="43" t="s">
        <v>404</v>
      </c>
      <c r="M4" s="43" t="s">
        <v>404</v>
      </c>
      <c r="N4" s="52" t="s">
        <v>99</v>
      </c>
      <c r="O4" s="203" t="s">
        <v>551</v>
      </c>
      <c r="P4" s="58" t="s">
        <v>420</v>
      </c>
      <c r="Q4" s="58" t="s">
        <v>420</v>
      </c>
      <c r="R4" s="58" t="s">
        <v>420</v>
      </c>
      <c r="S4" s="58" t="s">
        <v>420</v>
      </c>
      <c r="T4" s="58" t="s">
        <v>420</v>
      </c>
      <c r="U4" s="8"/>
      <c r="V4" s="138" t="s">
        <v>88</v>
      </c>
      <c r="W4" s="138" t="s">
        <v>342</v>
      </c>
      <c r="X4" s="43" t="s">
        <v>153</v>
      </c>
      <c r="Y4" s="43" t="s">
        <v>136</v>
      </c>
      <c r="Z4" s="43" t="s">
        <v>157</v>
      </c>
      <c r="AA4" s="140" t="s">
        <v>114</v>
      </c>
      <c r="AB4" s="140" t="s">
        <v>124</v>
      </c>
      <c r="AC4" s="130" t="s">
        <v>93</v>
      </c>
      <c r="AD4" s="132" t="s">
        <v>161</v>
      </c>
      <c r="AE4" s="133" t="s">
        <v>101</v>
      </c>
      <c r="AF4" s="209" t="s">
        <v>499</v>
      </c>
      <c r="AG4" s="151" t="s">
        <v>410</v>
      </c>
      <c r="AH4" s="138" t="s">
        <v>105</v>
      </c>
      <c r="AI4" s="130" t="s">
        <v>203</v>
      </c>
      <c r="AJ4" s="140" t="s">
        <v>120</v>
      </c>
      <c r="AK4" s="140" t="s">
        <v>114</v>
      </c>
      <c r="AL4" s="140" t="s">
        <v>114</v>
      </c>
      <c r="AM4" s="140" t="s">
        <v>114</v>
      </c>
      <c r="AN4" s="133" t="s">
        <v>210</v>
      </c>
      <c r="AO4" s="43" t="s">
        <v>161</v>
      </c>
      <c r="AP4" s="43" t="s">
        <v>255</v>
      </c>
      <c r="AQ4" s="43" t="s">
        <v>243</v>
      </c>
      <c r="AR4" s="43" t="s">
        <v>403</v>
      </c>
      <c r="AS4" s="151" t="s">
        <v>83</v>
      </c>
      <c r="AT4" s="130" t="s">
        <v>83</v>
      </c>
      <c r="AU4" s="140" t="s">
        <v>216</v>
      </c>
      <c r="AV4" s="133" t="s">
        <v>83</v>
      </c>
      <c r="AW4" s="43" t="s">
        <v>83</v>
      </c>
      <c r="AX4" s="70" t="s">
        <v>231</v>
      </c>
      <c r="AY4" s="8"/>
      <c r="AZ4" s="8"/>
      <c r="BA4" s="8"/>
      <c r="BB4" s="8"/>
      <c r="BC4" s="8"/>
      <c r="BD4" s="8"/>
      <c r="BE4" s="8"/>
      <c r="BF4" s="8"/>
      <c r="BG4" s="8"/>
    </row>
    <row r="5" spans="1:110" ht="33.75" x14ac:dyDescent="0.2">
      <c r="A5" s="26"/>
      <c r="C5" s="3" t="s">
        <v>13</v>
      </c>
      <c r="D5" s="3" t="s">
        <v>29</v>
      </c>
      <c r="E5" s="109" t="s">
        <v>338</v>
      </c>
      <c r="F5" s="35" t="s">
        <v>88</v>
      </c>
      <c r="G5" s="35" t="s">
        <v>341</v>
      </c>
      <c r="H5" s="36" t="s">
        <v>342</v>
      </c>
      <c r="I5" s="34" t="s">
        <v>93</v>
      </c>
      <c r="J5" s="41" t="s">
        <v>115</v>
      </c>
      <c r="K5" s="41" t="s">
        <v>120</v>
      </c>
      <c r="L5" s="43" t="s">
        <v>124</v>
      </c>
      <c r="M5" s="41" t="s">
        <v>458</v>
      </c>
      <c r="N5" s="56" t="s">
        <v>161</v>
      </c>
      <c r="O5" s="204" t="s">
        <v>490</v>
      </c>
      <c r="P5" s="62" t="s">
        <v>136</v>
      </c>
      <c r="Q5" s="62" t="s">
        <v>141</v>
      </c>
      <c r="R5" s="62" t="s">
        <v>147</v>
      </c>
      <c r="S5" s="60" t="s">
        <v>154</v>
      </c>
      <c r="T5" s="62" t="s">
        <v>157</v>
      </c>
      <c r="U5" s="8"/>
      <c r="V5" s="138" t="s">
        <v>112</v>
      </c>
      <c r="W5" s="138" t="s">
        <v>187</v>
      </c>
      <c r="X5" s="141" t="s">
        <v>180</v>
      </c>
      <c r="Y5" s="141" t="s">
        <v>137</v>
      </c>
      <c r="Z5" s="141" t="s">
        <v>131</v>
      </c>
      <c r="AA5" s="140" t="s">
        <v>131</v>
      </c>
      <c r="AB5" s="139" t="s">
        <v>125</v>
      </c>
      <c r="AC5" s="130" t="s">
        <v>94</v>
      </c>
      <c r="AD5" s="134" t="s">
        <v>100</v>
      </c>
      <c r="AE5" s="134" t="s">
        <v>100</v>
      </c>
      <c r="AF5" s="208" t="s">
        <v>500</v>
      </c>
      <c r="AG5" s="151" t="s">
        <v>185</v>
      </c>
      <c r="AH5" s="137" t="s">
        <v>422</v>
      </c>
      <c r="AI5" s="129" t="s">
        <v>204</v>
      </c>
      <c r="AJ5" s="139" t="s">
        <v>125</v>
      </c>
      <c r="AK5" s="139" t="s">
        <v>125</v>
      </c>
      <c r="AL5" s="139" t="s">
        <v>221</v>
      </c>
      <c r="AM5" s="139" t="s">
        <v>125</v>
      </c>
      <c r="AN5" s="134" t="s">
        <v>211</v>
      </c>
      <c r="AO5" s="141" t="s">
        <v>236</v>
      </c>
      <c r="AP5" s="141" t="s">
        <v>236</v>
      </c>
      <c r="AQ5" s="141" t="s">
        <v>236</v>
      </c>
      <c r="AR5" s="141" t="s">
        <v>236</v>
      </c>
      <c r="AS5" s="151" t="s">
        <v>83</v>
      </c>
      <c r="AT5" s="129" t="s">
        <v>83</v>
      </c>
      <c r="AU5" s="139" t="s">
        <v>83</v>
      </c>
      <c r="AV5" s="136" t="s">
        <v>211</v>
      </c>
      <c r="AW5" s="147" t="s">
        <v>236</v>
      </c>
      <c r="AX5" s="70" t="s">
        <v>230</v>
      </c>
      <c r="AY5" s="8"/>
      <c r="AZ5" s="8"/>
      <c r="BA5" s="8"/>
      <c r="BB5" s="8"/>
      <c r="BC5" s="8"/>
      <c r="BD5" s="8"/>
      <c r="BE5" s="8"/>
      <c r="BF5" s="8"/>
      <c r="BG5" s="8"/>
    </row>
    <row r="6" spans="1:110" ht="45" x14ac:dyDescent="0.2">
      <c r="C6" s="3" t="s">
        <v>14</v>
      </c>
      <c r="D6" s="3" t="s">
        <v>30</v>
      </c>
      <c r="E6" s="110" t="s">
        <v>230</v>
      </c>
      <c r="F6" s="36" t="s">
        <v>343</v>
      </c>
      <c r="G6" s="36" t="s">
        <v>112</v>
      </c>
      <c r="H6" s="35" t="s">
        <v>187</v>
      </c>
      <c r="I6" s="37" t="s">
        <v>94</v>
      </c>
      <c r="J6" s="43" t="s">
        <v>116</v>
      </c>
      <c r="K6" s="43" t="s">
        <v>221</v>
      </c>
      <c r="L6" s="43" t="s">
        <v>125</v>
      </c>
      <c r="M6" s="43" t="s">
        <v>131</v>
      </c>
      <c r="N6" s="54" t="s">
        <v>100</v>
      </c>
      <c r="O6" s="205" t="s">
        <v>491</v>
      </c>
      <c r="P6" s="60" t="s">
        <v>137</v>
      </c>
      <c r="Q6" s="60" t="s">
        <v>142</v>
      </c>
      <c r="R6" s="60" t="s">
        <v>465</v>
      </c>
      <c r="S6" s="62" t="s">
        <v>443</v>
      </c>
      <c r="T6" s="60" t="s">
        <v>131</v>
      </c>
      <c r="U6" s="8"/>
      <c r="V6" s="138" t="s">
        <v>171</v>
      </c>
      <c r="W6" s="138" t="s">
        <v>346</v>
      </c>
      <c r="X6" s="43" t="s">
        <v>181</v>
      </c>
      <c r="Y6" s="43" t="s">
        <v>550</v>
      </c>
      <c r="Z6" s="43" t="s">
        <v>158</v>
      </c>
      <c r="AA6" s="140" t="s">
        <v>546</v>
      </c>
      <c r="AB6" s="140" t="s">
        <v>546</v>
      </c>
      <c r="AC6" s="130" t="s">
        <v>95</v>
      </c>
      <c r="AD6" s="133" t="s">
        <v>101</v>
      </c>
      <c r="AE6" s="132" t="s">
        <v>161</v>
      </c>
      <c r="AF6" s="209" t="s">
        <v>501</v>
      </c>
      <c r="AG6" s="151" t="s">
        <v>186</v>
      </c>
      <c r="AH6" s="138" t="s">
        <v>186</v>
      </c>
      <c r="AI6" s="130" t="s">
        <v>205</v>
      </c>
      <c r="AJ6" s="140" t="s">
        <v>546</v>
      </c>
      <c r="AK6" s="140" t="s">
        <v>546</v>
      </c>
      <c r="AL6" s="140" t="s">
        <v>546</v>
      </c>
      <c r="AM6" s="140" t="s">
        <v>121</v>
      </c>
      <c r="AN6" s="133" t="s">
        <v>212</v>
      </c>
      <c r="AO6" s="43" t="s">
        <v>253</v>
      </c>
      <c r="AP6" s="43" t="s">
        <v>256</v>
      </c>
      <c r="AQ6" s="43" t="s">
        <v>242</v>
      </c>
      <c r="AR6" s="43" t="s">
        <v>250</v>
      </c>
      <c r="AS6" s="151" t="s">
        <v>186</v>
      </c>
      <c r="AT6" s="130" t="s">
        <v>83</v>
      </c>
      <c r="AU6" s="140" t="s">
        <v>83</v>
      </c>
      <c r="AV6" s="133" t="s">
        <v>83</v>
      </c>
      <c r="AW6" s="43" t="s">
        <v>83</v>
      </c>
      <c r="AX6" s="70" t="s">
        <v>228</v>
      </c>
      <c r="AY6" s="8"/>
      <c r="AZ6" s="8"/>
      <c r="BA6" s="8"/>
      <c r="BB6" s="8"/>
      <c r="BC6" s="8"/>
      <c r="BD6" s="8"/>
      <c r="BE6" s="8"/>
      <c r="BF6" s="8"/>
      <c r="BG6" s="8"/>
    </row>
    <row r="7" spans="1:110" ht="45" x14ac:dyDescent="0.2">
      <c r="C7" s="3" t="s">
        <v>12</v>
      </c>
      <c r="D7" s="3" t="s">
        <v>31</v>
      </c>
      <c r="E7" s="110" t="s">
        <v>230</v>
      </c>
      <c r="F7" s="36" t="s">
        <v>169</v>
      </c>
      <c r="G7" s="36" t="s">
        <v>169</v>
      </c>
      <c r="H7" s="36" t="s">
        <v>169</v>
      </c>
      <c r="I7" s="37" t="s">
        <v>165</v>
      </c>
      <c r="J7" s="42" t="s">
        <v>174</v>
      </c>
      <c r="K7" s="42" t="s">
        <v>174</v>
      </c>
      <c r="L7" s="42" t="s">
        <v>174</v>
      </c>
      <c r="M7" s="42" t="s">
        <v>174</v>
      </c>
      <c r="N7" s="56" t="s">
        <v>374</v>
      </c>
      <c r="O7" s="204" t="s">
        <v>552</v>
      </c>
      <c r="P7" s="62" t="s">
        <v>177</v>
      </c>
      <c r="Q7" s="62" t="s">
        <v>177</v>
      </c>
      <c r="R7" s="62" t="s">
        <v>177</v>
      </c>
      <c r="S7" s="62" t="s">
        <v>177</v>
      </c>
      <c r="T7" s="62" t="s">
        <v>177</v>
      </c>
      <c r="U7" s="8"/>
      <c r="V7" s="138" t="s">
        <v>168</v>
      </c>
      <c r="W7" s="138" t="s">
        <v>168</v>
      </c>
      <c r="X7" s="141" t="s">
        <v>420</v>
      </c>
      <c r="Y7" s="141" t="s">
        <v>420</v>
      </c>
      <c r="Z7" s="141" t="s">
        <v>420</v>
      </c>
      <c r="AA7" s="140" t="s">
        <v>404</v>
      </c>
      <c r="AB7" s="140" t="s">
        <v>404</v>
      </c>
      <c r="AC7" s="129" t="s">
        <v>92</v>
      </c>
      <c r="AD7" s="135" t="s">
        <v>99</v>
      </c>
      <c r="AE7" s="135" t="s">
        <v>99</v>
      </c>
      <c r="AF7" s="208" t="s">
        <v>502</v>
      </c>
      <c r="AG7" s="150" t="s">
        <v>83</v>
      </c>
      <c r="AH7" s="137" t="s">
        <v>83</v>
      </c>
      <c r="AI7" s="129" t="s">
        <v>83</v>
      </c>
      <c r="AJ7" s="139" t="s">
        <v>83</v>
      </c>
      <c r="AK7" s="139" t="s">
        <v>83</v>
      </c>
      <c r="AL7" s="139" t="s">
        <v>83</v>
      </c>
      <c r="AM7" s="139" t="s">
        <v>83</v>
      </c>
      <c r="AN7" s="134" t="s">
        <v>83</v>
      </c>
      <c r="AO7" s="141" t="s">
        <v>83</v>
      </c>
      <c r="AP7" s="141" t="s">
        <v>83</v>
      </c>
      <c r="AQ7" s="141" t="s">
        <v>83</v>
      </c>
      <c r="AR7" s="141" t="s">
        <v>83</v>
      </c>
      <c r="AS7" s="151" t="s">
        <v>83</v>
      </c>
      <c r="AT7" s="129" t="s">
        <v>205</v>
      </c>
      <c r="AU7" s="139" t="s">
        <v>83</v>
      </c>
      <c r="AV7" s="134" t="s">
        <v>213</v>
      </c>
      <c r="AW7" s="141" t="s">
        <v>83</v>
      </c>
      <c r="AX7" s="70" t="s">
        <v>228</v>
      </c>
      <c r="AY7" s="8"/>
      <c r="AZ7" s="8"/>
      <c r="BA7" s="8"/>
      <c r="BB7" s="8"/>
      <c r="BC7" s="8"/>
      <c r="BD7" s="8"/>
      <c r="BE7" s="8"/>
      <c r="BF7" s="8"/>
      <c r="BG7" s="8"/>
    </row>
    <row r="8" spans="1:110" ht="45" x14ac:dyDescent="0.2">
      <c r="C8" s="3" t="s">
        <v>11</v>
      </c>
      <c r="D8" s="3" t="s">
        <v>32</v>
      </c>
      <c r="E8" s="110" t="s">
        <v>228</v>
      </c>
      <c r="F8" s="36" t="s">
        <v>344</v>
      </c>
      <c r="G8" s="36" t="s">
        <v>345</v>
      </c>
      <c r="H8" s="35" t="s">
        <v>346</v>
      </c>
      <c r="I8" s="37" t="s">
        <v>95</v>
      </c>
      <c r="J8" s="43" t="s">
        <v>117</v>
      </c>
      <c r="K8" s="43" t="s">
        <v>121</v>
      </c>
      <c r="L8" s="43" t="s">
        <v>126</v>
      </c>
      <c r="M8" s="43" t="s">
        <v>546</v>
      </c>
      <c r="N8" s="55" t="s">
        <v>101</v>
      </c>
      <c r="O8" s="206" t="s">
        <v>492</v>
      </c>
      <c r="P8" s="61" t="s">
        <v>550</v>
      </c>
      <c r="Q8" s="61" t="s">
        <v>143</v>
      </c>
      <c r="R8" s="61" t="s">
        <v>451</v>
      </c>
      <c r="S8" s="62" t="s">
        <v>102</v>
      </c>
      <c r="T8" s="61" t="s">
        <v>158</v>
      </c>
      <c r="U8" s="8"/>
      <c r="V8" s="138" t="s">
        <v>169</v>
      </c>
      <c r="W8" s="138" t="s">
        <v>169</v>
      </c>
      <c r="X8" s="43" t="s">
        <v>177</v>
      </c>
      <c r="Y8" s="43" t="s">
        <v>177</v>
      </c>
      <c r="Z8" s="43" t="s">
        <v>177</v>
      </c>
      <c r="AA8" s="140" t="s">
        <v>174</v>
      </c>
      <c r="AB8" s="140" t="s">
        <v>174</v>
      </c>
      <c r="AC8" s="130" t="s">
        <v>165</v>
      </c>
      <c r="AD8" s="133" t="s">
        <v>374</v>
      </c>
      <c r="AE8" s="133" t="s">
        <v>374</v>
      </c>
      <c r="AF8" s="209" t="s">
        <v>503</v>
      </c>
      <c r="AG8" s="151" t="s">
        <v>424</v>
      </c>
      <c r="AH8" s="138" t="s">
        <v>423</v>
      </c>
      <c r="AI8" s="130" t="s">
        <v>206</v>
      </c>
      <c r="AJ8" s="140" t="s">
        <v>216</v>
      </c>
      <c r="AK8" s="140" t="s">
        <v>216</v>
      </c>
      <c r="AL8" s="140" t="s">
        <v>216</v>
      </c>
      <c r="AM8" s="140" t="s">
        <v>216</v>
      </c>
      <c r="AN8" s="133" t="s">
        <v>213</v>
      </c>
      <c r="AO8" s="146" t="s">
        <v>254</v>
      </c>
      <c r="AP8" s="43" t="s">
        <v>257</v>
      </c>
      <c r="AQ8" s="43" t="s">
        <v>244</v>
      </c>
      <c r="AR8" s="43" t="s">
        <v>251</v>
      </c>
      <c r="AS8" s="151" t="s">
        <v>83</v>
      </c>
      <c r="AT8" s="130" t="s">
        <v>206</v>
      </c>
      <c r="AU8" s="140" t="s">
        <v>83</v>
      </c>
      <c r="AV8" s="133" t="s">
        <v>83</v>
      </c>
      <c r="AW8" s="43" t="s">
        <v>83</v>
      </c>
      <c r="AX8" s="70" t="s">
        <v>227</v>
      </c>
      <c r="AY8" s="8"/>
      <c r="AZ8" s="8"/>
      <c r="BA8" s="8"/>
      <c r="BB8" s="8"/>
      <c r="BC8" s="8"/>
      <c r="BD8" s="8"/>
      <c r="BE8" s="8"/>
      <c r="BF8" s="8"/>
      <c r="BG8" s="8"/>
    </row>
    <row r="9" spans="1:110" ht="33.75" x14ac:dyDescent="0.2">
      <c r="A9" s="2"/>
      <c r="C9" s="3" t="s">
        <v>16</v>
      </c>
      <c r="D9" s="3" t="s">
        <v>33</v>
      </c>
      <c r="E9" s="110" t="s">
        <v>227</v>
      </c>
      <c r="F9" s="36" t="s">
        <v>364</v>
      </c>
      <c r="G9" s="36" t="s">
        <v>347</v>
      </c>
      <c r="H9" s="36" t="s">
        <v>348</v>
      </c>
      <c r="I9" s="37" t="s">
        <v>96</v>
      </c>
      <c r="J9" s="41" t="s">
        <v>118</v>
      </c>
      <c r="K9" s="41" t="s">
        <v>547</v>
      </c>
      <c r="L9" s="41" t="s">
        <v>127</v>
      </c>
      <c r="M9" s="41" t="s">
        <v>133</v>
      </c>
      <c r="N9" s="56" t="s">
        <v>102</v>
      </c>
      <c r="O9" s="204" t="s">
        <v>493</v>
      </c>
      <c r="P9" s="62" t="s">
        <v>138</v>
      </c>
      <c r="Q9" s="62" t="s">
        <v>144</v>
      </c>
      <c r="R9" s="62" t="s">
        <v>467</v>
      </c>
      <c r="S9" s="156" t="s">
        <v>441</v>
      </c>
      <c r="T9" s="62" t="s">
        <v>159</v>
      </c>
      <c r="U9" s="8"/>
      <c r="W9" s="14"/>
      <c r="X9" s="19"/>
      <c r="Y9" s="14"/>
      <c r="Z9" s="14"/>
      <c r="AA9" s="14"/>
      <c r="AB9" s="14"/>
      <c r="AC9" s="14"/>
      <c r="AD9" s="14"/>
      <c r="AE9" s="14"/>
      <c r="AF9" s="17"/>
      <c r="AG9" s="14"/>
      <c r="AH9" s="8"/>
      <c r="AI9" s="14"/>
      <c r="AJ9" s="14"/>
      <c r="AK9" s="14"/>
      <c r="AL9" s="14"/>
      <c r="AM9" s="14"/>
      <c r="AN9" s="17"/>
      <c r="AO9" s="8"/>
      <c r="AP9" s="8"/>
      <c r="AQ9" s="8"/>
      <c r="AR9" s="8"/>
      <c r="AS9" s="8"/>
      <c r="AT9" s="8"/>
      <c r="AU9" s="8"/>
      <c r="AV9" s="8"/>
      <c r="AW9" s="8"/>
      <c r="AX9" s="8"/>
      <c r="AY9" s="8"/>
      <c r="AZ9" s="11"/>
      <c r="BA9" s="11"/>
      <c r="BB9" s="11"/>
      <c r="BC9" s="11"/>
      <c r="BD9" s="11"/>
      <c r="BE9" s="11"/>
      <c r="BF9" s="11"/>
      <c r="BG9" s="11"/>
    </row>
    <row r="10" spans="1:110" ht="33.75" x14ac:dyDescent="0.25">
      <c r="C10" s="3" t="s">
        <v>15</v>
      </c>
      <c r="D10" s="3" t="s">
        <v>34</v>
      </c>
      <c r="E10" s="110" t="s">
        <v>339</v>
      </c>
      <c r="F10" s="33" t="s">
        <v>349</v>
      </c>
      <c r="G10" s="33" t="s">
        <v>462</v>
      </c>
      <c r="H10" s="36" t="s">
        <v>350</v>
      </c>
      <c r="I10" s="34" t="s">
        <v>97</v>
      </c>
      <c r="J10" s="43" t="s">
        <v>119</v>
      </c>
      <c r="K10" s="43" t="s">
        <v>122</v>
      </c>
      <c r="L10" s="43" t="s">
        <v>128</v>
      </c>
      <c r="M10" s="43" t="s">
        <v>134</v>
      </c>
      <c r="N10" s="56" t="s">
        <v>103</v>
      </c>
      <c r="O10" s="204" t="s">
        <v>494</v>
      </c>
      <c r="P10" s="62" t="s">
        <v>139</v>
      </c>
      <c r="Q10" s="62" t="s">
        <v>145</v>
      </c>
      <c r="R10" s="62" t="s">
        <v>469</v>
      </c>
      <c r="S10" s="62" t="s">
        <v>447</v>
      </c>
      <c r="T10" s="62" t="s">
        <v>160</v>
      </c>
      <c r="U10" s="8"/>
      <c r="V10" s="14"/>
      <c r="W10" s="142" t="s">
        <v>413</v>
      </c>
      <c r="X10" s="8"/>
      <c r="Y10" s="14"/>
      <c r="Z10" s="14"/>
      <c r="AA10" s="14"/>
      <c r="AB10" s="14"/>
      <c r="AC10" s="14"/>
      <c r="AD10" s="14"/>
      <c r="AF10" s="17"/>
      <c r="AG10" s="14"/>
      <c r="AH10"/>
      <c r="AI10" s="14"/>
      <c r="AJ10" s="14"/>
      <c r="AK10" s="14"/>
      <c r="AL10" s="14"/>
      <c r="AM10" s="14"/>
      <c r="AN10" s="17"/>
      <c r="AO10" s="8"/>
      <c r="AP10" s="8"/>
      <c r="AQ10" s="8"/>
      <c r="AR10" s="8"/>
      <c r="AS10" s="8"/>
      <c r="AT10" s="8"/>
      <c r="AU10" s="8"/>
      <c r="AV10" s="8"/>
      <c r="AW10" s="8"/>
      <c r="AX10" s="8"/>
      <c r="AY10" s="8"/>
      <c r="AZ10" s="8"/>
      <c r="BA10" s="8"/>
      <c r="BB10" s="8"/>
      <c r="BC10" s="8"/>
      <c r="BD10" s="8"/>
      <c r="BE10" s="8"/>
      <c r="BF10" s="8"/>
      <c r="BG10" s="8"/>
    </row>
    <row r="11" spans="1:110" ht="22.5" x14ac:dyDescent="0.25">
      <c r="C11" s="3" t="s">
        <v>17</v>
      </c>
      <c r="D11" s="3" t="s">
        <v>35</v>
      </c>
      <c r="E11" s="10"/>
      <c r="I11" s="17"/>
      <c r="J11" s="4"/>
      <c r="K11" s="4"/>
      <c r="L11" s="4"/>
      <c r="M11" s="4"/>
      <c r="N11" s="4"/>
      <c r="O11" s="4"/>
      <c r="P11" s="32"/>
      <c r="Q11" s="4"/>
      <c r="R11" s="4"/>
      <c r="S11" s="59" t="s">
        <v>152</v>
      </c>
      <c r="T11" s="4"/>
      <c r="U11" s="8"/>
      <c r="V11" s="14"/>
      <c r="W11" s="12"/>
      <c r="X11" s="8"/>
      <c r="Y11" s="14"/>
      <c r="Z11" s="14"/>
      <c r="AA11" s="14"/>
      <c r="AB11" s="14"/>
      <c r="AC11" s="14"/>
      <c r="AD11" s="14"/>
      <c r="AE11" s="14"/>
      <c r="AF11" s="14"/>
      <c r="AG11" s="14"/>
      <c r="AH11"/>
      <c r="AI11" s="14"/>
      <c r="AJ11" s="14"/>
      <c r="AK11" s="14"/>
      <c r="AL11" s="14"/>
      <c r="AM11" s="14"/>
      <c r="AN11" s="14"/>
      <c r="AO11" s="8"/>
      <c r="AP11" s="8"/>
      <c r="AQ11" s="8"/>
      <c r="AR11" s="8"/>
      <c r="AS11" s="8"/>
      <c r="AT11" s="8"/>
      <c r="AU11" s="8"/>
      <c r="AV11" s="8"/>
      <c r="AW11" s="8"/>
      <c r="AX11" s="8"/>
      <c r="AY11" s="8"/>
      <c r="AZ11" s="8"/>
      <c r="BA11" s="8"/>
      <c r="BB11" s="8"/>
      <c r="BC11" s="8"/>
      <c r="BD11" s="8"/>
      <c r="BE11" s="8"/>
      <c r="BF11" s="8"/>
      <c r="BG11" s="8"/>
    </row>
    <row r="12" spans="1:110" ht="15" x14ac:dyDescent="0.25">
      <c r="C12" s="3" t="s">
        <v>18</v>
      </c>
      <c r="D12" s="3" t="s">
        <v>36</v>
      </c>
      <c r="E12" s="4"/>
      <c r="F12" s="4"/>
      <c r="G12" s="4"/>
      <c r="H12" s="8"/>
      <c r="I12" s="4"/>
      <c r="J12" s="4"/>
      <c r="K12" s="4"/>
      <c r="L12" s="4"/>
      <c r="M12" s="4"/>
      <c r="N12" s="4"/>
      <c r="O12" s="4"/>
      <c r="P12" s="4"/>
      <c r="Q12" s="4"/>
      <c r="R12" s="4"/>
      <c r="S12" s="4"/>
      <c r="T12" s="4"/>
      <c r="U12" s="8"/>
      <c r="V12" s="14"/>
      <c r="W12" s="12"/>
      <c r="X12" s="8"/>
      <c r="Y12" s="14"/>
      <c r="Z12" s="14"/>
      <c r="AB12" s="14"/>
      <c r="AC12" s="14"/>
      <c r="AD12" s="14"/>
      <c r="AE12" s="14"/>
      <c r="AF12" s="14"/>
      <c r="AG12" s="14"/>
      <c r="AH12"/>
      <c r="AI12" s="14"/>
      <c r="AJ12" s="14"/>
      <c r="AK12" s="14"/>
      <c r="AL12" s="14"/>
      <c r="AM12" s="14"/>
      <c r="AN12" s="14"/>
      <c r="AO12" s="8"/>
      <c r="AP12" s="8"/>
      <c r="AQ12" s="8"/>
      <c r="AR12" s="8"/>
      <c r="AS12" s="8"/>
      <c r="AT12" s="8"/>
      <c r="AU12" s="8"/>
      <c r="AV12" s="8"/>
      <c r="AW12" s="8"/>
      <c r="AX12" s="8"/>
      <c r="AY12" s="8"/>
      <c r="AZ12" s="11"/>
      <c r="BA12" s="11"/>
      <c r="BB12" s="11"/>
      <c r="BC12" s="11"/>
      <c r="BD12" s="11"/>
      <c r="BE12" s="11"/>
      <c r="BF12" s="11"/>
      <c r="BG12" s="11"/>
    </row>
    <row r="13" spans="1:110" ht="15" x14ac:dyDescent="0.25">
      <c r="C13" s="3" t="s">
        <v>19</v>
      </c>
      <c r="D13" s="3" t="s">
        <v>37</v>
      </c>
      <c r="E13" s="4"/>
      <c r="I13" s="112"/>
      <c r="J13" s="4"/>
      <c r="K13" s="112"/>
      <c r="L13" s="4"/>
      <c r="M13" s="4"/>
      <c r="N13" s="4"/>
      <c r="O13" s="4"/>
      <c r="P13" s="4"/>
      <c r="Q13" s="4"/>
      <c r="R13" s="4"/>
      <c r="S13" s="4"/>
      <c r="T13" s="4"/>
      <c r="U13" s="11"/>
      <c r="V13" s="14"/>
      <c r="W13" s="12"/>
      <c r="X13" s="8"/>
      <c r="Y13" s="14"/>
      <c r="Z13" s="14"/>
      <c r="AB13" s="14"/>
      <c r="AC13" s="14"/>
      <c r="AD13" s="14"/>
      <c r="AE13" s="14"/>
      <c r="AF13" s="14"/>
      <c r="AG13" s="14"/>
      <c r="AH13"/>
      <c r="AI13" s="14"/>
      <c r="AJ13" s="14"/>
      <c r="AK13" s="14"/>
      <c r="AL13" s="14"/>
      <c r="AM13" s="14"/>
      <c r="AN13" s="14"/>
      <c r="AO13" s="8"/>
      <c r="AP13" s="8"/>
      <c r="AQ13" s="8"/>
      <c r="AR13" s="8"/>
      <c r="AS13" s="8"/>
      <c r="AT13" s="8"/>
      <c r="AU13" s="8"/>
      <c r="AV13" s="8"/>
      <c r="AW13" s="8"/>
      <c r="AX13" s="8"/>
      <c r="AY13" s="8"/>
      <c r="AZ13" s="8"/>
      <c r="BA13" s="8"/>
      <c r="BB13" s="8"/>
      <c r="BC13" s="8"/>
      <c r="BD13" s="8"/>
      <c r="BE13" s="8"/>
      <c r="BF13" s="8"/>
      <c r="BG13" s="8"/>
    </row>
    <row r="14" spans="1:110" ht="15" x14ac:dyDescent="0.25">
      <c r="C14" s="3" t="s">
        <v>20</v>
      </c>
      <c r="D14" s="3" t="s">
        <v>38</v>
      </c>
      <c r="E14" s="4"/>
      <c r="I14" s="112"/>
      <c r="J14" s="4"/>
      <c r="K14" s="112"/>
      <c r="L14" s="4"/>
      <c r="M14" s="4"/>
      <c r="N14" s="4"/>
      <c r="O14" s="4"/>
      <c r="P14" s="4"/>
      <c r="Q14" s="4"/>
      <c r="R14" s="4"/>
      <c r="S14" s="4"/>
      <c r="T14" s="4"/>
      <c r="U14" s="11"/>
      <c r="V14" s="14"/>
      <c r="W14" s="12"/>
      <c r="X14" s="8"/>
      <c r="Y14" s="14"/>
      <c r="Z14" s="14"/>
      <c r="AB14" s="14"/>
      <c r="AC14" s="14"/>
      <c r="AD14" s="14"/>
      <c r="AE14" s="14"/>
      <c r="AF14" s="14"/>
      <c r="AG14" s="14"/>
      <c r="AH14"/>
      <c r="AI14" s="14"/>
      <c r="AJ14" s="14"/>
      <c r="AK14" s="14"/>
      <c r="AL14" s="14"/>
      <c r="AM14" s="14"/>
      <c r="AN14" s="14"/>
      <c r="AO14" s="8"/>
      <c r="AP14" s="8"/>
      <c r="AQ14" s="8"/>
      <c r="AR14" s="8"/>
      <c r="AS14" s="8"/>
      <c r="AT14" s="8"/>
      <c r="AU14" s="8"/>
      <c r="AV14" s="8"/>
      <c r="AW14" s="8"/>
      <c r="AX14" s="8"/>
      <c r="AY14" s="8"/>
      <c r="AZ14" s="8"/>
      <c r="BA14" s="8"/>
      <c r="BB14" s="8"/>
      <c r="BC14" s="8"/>
      <c r="BD14" s="8"/>
      <c r="BE14" s="8"/>
      <c r="BF14" s="8"/>
      <c r="BG14" s="8"/>
    </row>
    <row r="15" spans="1:110" ht="15" x14ac:dyDescent="0.25">
      <c r="C15" s="3" t="s">
        <v>21</v>
      </c>
      <c r="D15" s="3" t="s">
        <v>28</v>
      </c>
      <c r="E15" s="4"/>
      <c r="I15" s="4"/>
      <c r="J15" s="4"/>
      <c r="K15" s="115"/>
      <c r="L15" s="4"/>
      <c r="M15" s="4"/>
      <c r="N15" s="4"/>
      <c r="O15" s="4"/>
      <c r="P15" s="4"/>
      <c r="Q15" s="4"/>
      <c r="R15" s="4"/>
      <c r="S15" s="4"/>
      <c r="T15" s="4"/>
      <c r="U15" s="8"/>
      <c r="V15" s="14"/>
      <c r="W15" s="12"/>
      <c r="X15" s="8"/>
      <c r="Y15" s="14"/>
      <c r="Z15" s="14"/>
      <c r="AB15" s="14"/>
      <c r="AC15" s="14"/>
      <c r="AD15" s="14"/>
      <c r="AE15" s="14"/>
      <c r="AF15" s="14"/>
      <c r="AG15" s="14"/>
      <c r="AH15"/>
      <c r="AI15" s="14"/>
      <c r="AJ15" s="14"/>
      <c r="AK15" s="14"/>
      <c r="AL15" s="14"/>
      <c r="AM15" s="14"/>
      <c r="AN15" s="14"/>
      <c r="AO15" s="8"/>
      <c r="AP15" s="8"/>
      <c r="AQ15" s="8"/>
      <c r="AR15" s="8"/>
      <c r="AS15" s="8"/>
      <c r="AT15" s="8"/>
      <c r="AU15" s="8"/>
      <c r="AV15" s="8"/>
      <c r="AW15" s="8"/>
      <c r="AX15" s="8"/>
      <c r="AY15" s="8"/>
      <c r="AZ15" s="8"/>
      <c r="BA15" s="8"/>
      <c r="BB15" s="8"/>
      <c r="BC15" s="8"/>
      <c r="BD15" s="8"/>
      <c r="BE15" s="8"/>
      <c r="BF15" s="8"/>
      <c r="BG15" s="8"/>
    </row>
    <row r="16" spans="1:110" ht="15" x14ac:dyDescent="0.25">
      <c r="C16" s="3" t="s">
        <v>22</v>
      </c>
      <c r="D16" s="3" t="s">
        <v>39</v>
      </c>
      <c r="E16" s="4"/>
      <c r="I16" s="4"/>
      <c r="J16" s="4"/>
      <c r="K16" s="4"/>
      <c r="L16" s="4"/>
      <c r="M16" s="4"/>
      <c r="N16" s="4"/>
      <c r="O16" s="4"/>
      <c r="P16" s="4"/>
      <c r="Q16" s="4"/>
      <c r="R16" s="4"/>
      <c r="S16" s="4"/>
      <c r="T16" s="4"/>
      <c r="U16" s="8"/>
      <c r="V16" s="14"/>
      <c r="W16" s="12"/>
      <c r="X16" s="8"/>
      <c r="Y16" s="14"/>
      <c r="Z16" s="14"/>
      <c r="AB16" s="14"/>
      <c r="AC16" s="14"/>
      <c r="AD16" s="14"/>
      <c r="AF16" s="14"/>
      <c r="AG16" s="14"/>
      <c r="AH16"/>
      <c r="AI16" s="14"/>
      <c r="AJ16" s="14"/>
      <c r="AK16" s="14"/>
      <c r="AL16" s="14"/>
      <c r="AM16" s="14"/>
      <c r="AN16" s="14"/>
      <c r="AO16" s="8"/>
      <c r="AP16" s="8"/>
      <c r="AQ16" s="8"/>
      <c r="AR16" s="8"/>
      <c r="AS16" s="8"/>
      <c r="AT16" s="8"/>
      <c r="AU16" s="8"/>
      <c r="AV16" s="8"/>
      <c r="AW16" s="8"/>
      <c r="AX16" s="8"/>
      <c r="AY16" s="8"/>
      <c r="AZ16" s="8"/>
      <c r="BA16" s="8"/>
      <c r="BB16" s="8"/>
      <c r="BC16" s="8"/>
      <c r="BD16" s="8"/>
      <c r="BE16" s="8"/>
      <c r="BF16" s="8"/>
      <c r="BG16" s="8"/>
    </row>
    <row r="17" spans="2:106" ht="15" x14ac:dyDescent="0.25">
      <c r="C17" s="190" t="s">
        <v>24</v>
      </c>
      <c r="D17" s="190" t="s">
        <v>41</v>
      </c>
      <c r="E17" s="4"/>
      <c r="I17" s="4"/>
      <c r="J17" s="4"/>
      <c r="K17" s="4"/>
      <c r="L17" s="4"/>
      <c r="M17" s="4"/>
      <c r="N17" s="4"/>
      <c r="O17" s="4"/>
      <c r="P17" s="4"/>
      <c r="Q17" s="4"/>
      <c r="R17" s="4"/>
      <c r="S17" s="4"/>
      <c r="T17" s="4"/>
      <c r="U17" s="8"/>
      <c r="V17" s="14"/>
      <c r="W17" s="14"/>
      <c r="X17" s="8"/>
      <c r="Y17" s="14"/>
      <c r="Z17" s="14"/>
      <c r="AB17" s="14"/>
      <c r="AC17" s="14"/>
      <c r="AD17" s="14"/>
      <c r="AE17" s="14"/>
      <c r="AF17" s="14"/>
      <c r="AG17" s="14"/>
      <c r="AH17"/>
      <c r="AI17" s="14"/>
      <c r="AJ17" s="14"/>
      <c r="AK17" s="14"/>
      <c r="AL17" s="14"/>
      <c r="AM17" s="14"/>
      <c r="AN17" s="14"/>
      <c r="AO17" s="8"/>
      <c r="AP17" s="8"/>
      <c r="AQ17" s="8"/>
      <c r="AR17" s="8"/>
      <c r="AS17" s="8"/>
      <c r="AT17" s="8"/>
      <c r="AU17" s="8"/>
      <c r="AV17" s="8"/>
      <c r="AW17" s="8"/>
      <c r="AX17" s="8"/>
      <c r="AY17" s="8"/>
      <c r="AZ17" s="8"/>
      <c r="BA17" s="8"/>
      <c r="BB17" s="8"/>
      <c r="BC17" s="8"/>
      <c r="BD17" s="8"/>
      <c r="BE17" s="8"/>
      <c r="BF17" s="8"/>
      <c r="BG17" s="8"/>
    </row>
    <row r="18" spans="2:106" ht="15" x14ac:dyDescent="0.25">
      <c r="E18" s="4"/>
      <c r="I18" s="4"/>
      <c r="J18" s="4"/>
      <c r="K18" s="4"/>
      <c r="L18" s="4"/>
      <c r="M18" s="4"/>
      <c r="N18" s="4"/>
      <c r="O18" s="4"/>
      <c r="P18" s="4"/>
      <c r="Q18" s="4"/>
      <c r="R18" s="4"/>
      <c r="S18" s="4"/>
      <c r="T18" s="4"/>
      <c r="U18" s="8"/>
      <c r="V18" s="14"/>
      <c r="W18" s="14"/>
      <c r="X18" s="8"/>
      <c r="Y18" s="14"/>
      <c r="Z18" s="14"/>
      <c r="AB18" s="14"/>
      <c r="AC18" s="14"/>
      <c r="AD18" s="14"/>
      <c r="AE18" s="14"/>
      <c r="AF18" s="14"/>
      <c r="AG18" s="14"/>
      <c r="AH18"/>
      <c r="AI18" s="14"/>
      <c r="AJ18" s="14"/>
      <c r="AK18" s="14"/>
      <c r="AL18" s="14"/>
      <c r="AM18" s="14"/>
      <c r="AN18" s="14"/>
      <c r="AO18" s="8"/>
      <c r="AP18" s="8"/>
      <c r="AQ18" s="8"/>
      <c r="AR18" s="8"/>
      <c r="AS18" s="8"/>
      <c r="AT18" s="8"/>
      <c r="AU18" s="8"/>
      <c r="AV18" s="8"/>
      <c r="AW18" s="8"/>
      <c r="AX18" s="8"/>
      <c r="AY18" s="8"/>
      <c r="AZ18" s="11"/>
      <c r="BA18" s="11"/>
      <c r="BB18" s="11"/>
      <c r="BC18" s="11"/>
      <c r="BD18" s="11"/>
      <c r="BE18" s="11"/>
      <c r="BF18" s="11"/>
      <c r="BG18" s="11"/>
    </row>
    <row r="19" spans="2:106" ht="15" x14ac:dyDescent="0.25">
      <c r="E19" s="4"/>
      <c r="I19" s="4"/>
      <c r="J19" s="4"/>
      <c r="K19" s="4"/>
      <c r="L19" s="4"/>
      <c r="M19" s="4"/>
      <c r="N19" s="4"/>
      <c r="O19" s="4"/>
      <c r="P19" s="4"/>
      <c r="Q19" s="4"/>
      <c r="R19" s="4"/>
      <c r="S19" s="4"/>
      <c r="T19" s="4"/>
      <c r="U19" s="8"/>
      <c r="V19" s="14"/>
      <c r="W19" s="14"/>
      <c r="X19" s="8"/>
      <c r="Y19" s="14"/>
      <c r="Z19" s="14"/>
      <c r="AB19" s="14"/>
      <c r="AC19" s="14"/>
      <c r="AD19" s="14"/>
      <c r="AE19" s="14"/>
      <c r="AF19" s="14"/>
      <c r="AG19" s="14"/>
      <c r="AH19"/>
      <c r="AI19" s="14"/>
      <c r="AJ19" s="14"/>
      <c r="AK19" s="14"/>
      <c r="AL19" s="14"/>
      <c r="AM19" s="14"/>
      <c r="AN19" s="14"/>
      <c r="AO19" s="8"/>
      <c r="AP19" s="8"/>
      <c r="AQ19" s="8"/>
      <c r="AR19" s="8"/>
      <c r="AS19" s="8"/>
      <c r="AT19" s="8"/>
      <c r="AU19" s="8"/>
      <c r="AV19" s="8"/>
      <c r="AW19" s="8"/>
      <c r="AX19" s="8"/>
      <c r="AY19" s="8"/>
      <c r="AZ19" s="8"/>
      <c r="BA19" s="8"/>
      <c r="BB19" s="8"/>
      <c r="BC19" s="8"/>
      <c r="BD19" s="8"/>
      <c r="BE19" s="8"/>
      <c r="BF19" s="8"/>
      <c r="BG19" s="8"/>
    </row>
    <row r="20" spans="2:106" ht="15" x14ac:dyDescent="0.25">
      <c r="C20" s="5"/>
      <c r="D20" s="5"/>
      <c r="E20" s="4"/>
      <c r="I20" s="4"/>
      <c r="J20" s="4"/>
      <c r="K20" s="4"/>
      <c r="L20" s="4"/>
      <c r="M20" s="4"/>
      <c r="N20" s="4"/>
      <c r="O20" s="4"/>
      <c r="P20" s="4"/>
      <c r="Q20" s="4"/>
      <c r="R20" s="4"/>
      <c r="S20" s="4"/>
      <c r="T20" s="4"/>
      <c r="U20" s="8"/>
      <c r="V20" s="14"/>
      <c r="W20" s="14"/>
      <c r="X20" s="8"/>
      <c r="Y20" s="14"/>
      <c r="Z20" s="14"/>
      <c r="AB20" s="14"/>
      <c r="AC20" s="14"/>
      <c r="AD20" s="14"/>
      <c r="AE20" s="14"/>
      <c r="AF20" s="14"/>
      <c r="AG20" s="14"/>
      <c r="AH20"/>
      <c r="AI20" s="14"/>
      <c r="AJ20" s="14"/>
      <c r="AK20" s="14"/>
      <c r="AL20" s="14"/>
      <c r="AM20" s="14"/>
      <c r="AN20" s="14"/>
      <c r="AO20" s="8"/>
      <c r="AP20" s="8"/>
      <c r="AQ20" s="8"/>
      <c r="AR20" s="8"/>
      <c r="AS20" s="8"/>
      <c r="AT20" s="8"/>
      <c r="AU20" s="8"/>
      <c r="AV20" s="8"/>
      <c r="AW20" s="8"/>
      <c r="AX20" s="8"/>
      <c r="AY20" s="8"/>
      <c r="AZ20" s="8"/>
      <c r="BA20" s="8"/>
      <c r="BB20" s="8"/>
      <c r="BC20" s="8"/>
      <c r="BD20" s="8"/>
      <c r="BE20" s="8"/>
      <c r="BF20" s="8"/>
      <c r="BG20" s="8"/>
    </row>
    <row r="21" spans="2:106" x14ac:dyDescent="0.2">
      <c r="B21" s="26"/>
      <c r="C21" s="26"/>
      <c r="D21" s="26"/>
      <c r="E21" s="5"/>
      <c r="F21" s="190"/>
      <c r="I21" s="4"/>
      <c r="J21" s="4"/>
      <c r="K21" s="4"/>
      <c r="L21" s="4"/>
      <c r="M21" s="4"/>
      <c r="N21" s="4"/>
      <c r="O21" s="4"/>
      <c r="P21" s="4"/>
      <c r="Q21" s="4"/>
      <c r="R21" s="4"/>
      <c r="S21" s="4"/>
      <c r="T21" s="4"/>
      <c r="U21" s="8"/>
      <c r="V21" s="14"/>
      <c r="W21" s="14"/>
      <c r="X21" s="8"/>
      <c r="Y21" s="14"/>
      <c r="Z21" s="14"/>
      <c r="AB21" s="14"/>
      <c r="AC21" s="14"/>
      <c r="AD21" s="14"/>
      <c r="AE21" s="14"/>
      <c r="AF21" s="14"/>
      <c r="AG21" s="14"/>
      <c r="AH21" s="14"/>
      <c r="AI21" s="14"/>
      <c r="AJ21" s="14"/>
      <c r="AK21" s="14"/>
      <c r="AL21" s="14"/>
      <c r="AM21" s="14"/>
      <c r="AN21" s="14"/>
      <c r="AO21" s="8"/>
      <c r="AP21" s="8"/>
      <c r="AQ21" s="8"/>
      <c r="AR21" s="8"/>
      <c r="AS21" s="8"/>
      <c r="AT21" s="8"/>
      <c r="AU21" s="8"/>
      <c r="AV21" s="8"/>
      <c r="AW21" s="8"/>
      <c r="AX21" s="8"/>
      <c r="AY21" s="8"/>
      <c r="AZ21" s="8"/>
      <c r="BA21" s="8"/>
      <c r="BB21" s="8"/>
      <c r="BC21" s="8"/>
      <c r="BD21" s="8"/>
      <c r="BE21" s="8"/>
      <c r="BF21" s="8"/>
      <c r="BG21" s="8"/>
    </row>
    <row r="22" spans="2:106" x14ac:dyDescent="0.2">
      <c r="B22" s="217"/>
      <c r="C22" s="26"/>
      <c r="D22" s="26"/>
      <c r="E22" s="26"/>
      <c r="F22" s="190"/>
      <c r="I22" s="4"/>
      <c r="J22" s="4"/>
      <c r="K22" s="4"/>
      <c r="L22" s="4"/>
      <c r="M22" s="4"/>
      <c r="N22" s="4"/>
      <c r="O22" s="4"/>
      <c r="P22" s="4"/>
      <c r="Q22" s="4"/>
      <c r="R22" s="4"/>
      <c r="S22" s="4"/>
      <c r="T22" s="4"/>
      <c r="U22" s="8"/>
      <c r="V22" s="14"/>
      <c r="W22" s="14"/>
      <c r="X22" s="8"/>
      <c r="Y22" s="14"/>
      <c r="Z22" s="14"/>
      <c r="AB22" s="14"/>
      <c r="AC22" s="14"/>
      <c r="AD22" s="14"/>
      <c r="AE22" s="14"/>
      <c r="AF22" s="14"/>
      <c r="AG22" s="14"/>
      <c r="AH22" s="14"/>
      <c r="AI22" s="14"/>
      <c r="AJ22" s="14"/>
      <c r="AK22" s="14"/>
      <c r="AL22" s="14"/>
      <c r="AM22" s="14"/>
      <c r="AN22" s="14"/>
      <c r="AO22" s="8"/>
      <c r="AP22" s="8"/>
      <c r="AQ22" s="8"/>
      <c r="AR22" s="8"/>
      <c r="AS22" s="8"/>
      <c r="AT22" s="8"/>
      <c r="AU22" s="8"/>
      <c r="AV22" s="8"/>
      <c r="AW22" s="8"/>
      <c r="AX22" s="8"/>
      <c r="AY22" s="11"/>
      <c r="AZ22" s="8"/>
      <c r="BA22" s="8"/>
      <c r="BB22" s="8"/>
      <c r="BC22" s="8"/>
      <c r="BD22" s="19"/>
      <c r="BE22" s="19"/>
      <c r="BF22" s="19"/>
      <c r="BG22" s="19"/>
    </row>
    <row r="23" spans="2:106" x14ac:dyDescent="0.2">
      <c r="B23" s="26"/>
      <c r="C23" s="26"/>
      <c r="D23" s="26"/>
      <c r="E23" s="5"/>
      <c r="F23" s="5"/>
      <c r="G23" s="4"/>
      <c r="H23" s="4"/>
      <c r="I23" s="4"/>
      <c r="J23" s="4"/>
      <c r="K23" s="4"/>
      <c r="L23" s="4"/>
      <c r="M23" s="4"/>
      <c r="N23" s="4"/>
      <c r="O23" s="4"/>
      <c r="P23" s="4"/>
      <c r="Q23" s="4"/>
      <c r="R23" s="4"/>
      <c r="S23" s="4"/>
      <c r="T23" s="4"/>
      <c r="U23" s="8"/>
      <c r="V23" s="14"/>
      <c r="W23" s="14"/>
      <c r="X23" s="8"/>
      <c r="Y23" s="14"/>
      <c r="Z23" s="14"/>
      <c r="AB23" s="14"/>
      <c r="AC23" s="14"/>
      <c r="AD23" s="14"/>
      <c r="AE23" s="14"/>
      <c r="AF23" s="14"/>
      <c r="AG23" s="14"/>
      <c r="AH23" s="14"/>
      <c r="AI23" s="14"/>
      <c r="AJ23" s="14"/>
      <c r="AK23" s="14"/>
      <c r="AL23" s="14"/>
      <c r="AM23" s="14"/>
      <c r="AN23" s="14"/>
      <c r="AO23" s="8"/>
      <c r="AP23" s="8"/>
      <c r="AQ23" s="8"/>
      <c r="AR23" s="8"/>
      <c r="AS23" s="8"/>
      <c r="AT23" s="8"/>
      <c r="AU23" s="8"/>
      <c r="AV23" s="8"/>
      <c r="AW23" s="8"/>
      <c r="AX23" s="8"/>
      <c r="AY23" s="11"/>
      <c r="AZ23" s="8"/>
      <c r="BA23" s="8"/>
      <c r="BB23" s="8"/>
      <c r="BC23" s="8"/>
      <c r="BD23" s="8"/>
      <c r="BE23" s="8"/>
      <c r="BF23" s="8"/>
      <c r="BG23" s="8"/>
      <c r="BS23" s="11"/>
      <c r="BT23" s="11"/>
      <c r="BU23" s="11"/>
      <c r="BV23" s="11"/>
      <c r="BW23" s="11"/>
      <c r="BX23" s="11"/>
      <c r="BZ23" s="11"/>
      <c r="CA23" s="11"/>
      <c r="CB23" s="11"/>
      <c r="CJ23" s="11"/>
      <c r="CN23" s="11"/>
      <c r="CO23" s="11"/>
      <c r="CW23" s="11"/>
      <c r="DA23" s="11"/>
      <c r="DB23" s="11"/>
    </row>
    <row r="24" spans="2:106" x14ac:dyDescent="0.2">
      <c r="E24" s="4"/>
      <c r="F24" s="4"/>
      <c r="G24" s="4"/>
      <c r="H24" s="4"/>
      <c r="I24" s="4"/>
      <c r="J24" s="4"/>
      <c r="K24" s="4"/>
      <c r="L24" s="4"/>
      <c r="M24" s="4"/>
      <c r="N24" s="4"/>
      <c r="O24" s="4"/>
      <c r="P24" s="4"/>
      <c r="Q24" s="4"/>
      <c r="R24" s="4"/>
      <c r="S24" s="4"/>
      <c r="T24" s="4"/>
      <c r="U24" s="8"/>
      <c r="V24" s="14"/>
      <c r="W24" s="14"/>
      <c r="X24" s="8"/>
      <c r="Y24" s="14"/>
      <c r="Z24" s="14"/>
      <c r="AB24" s="14"/>
      <c r="AC24" s="14"/>
      <c r="AD24" s="14"/>
      <c r="AE24" s="14"/>
      <c r="AF24" s="14"/>
      <c r="AG24" s="14"/>
      <c r="AH24" s="14"/>
      <c r="AI24" s="14"/>
      <c r="AJ24" s="14"/>
      <c r="AK24" s="14"/>
      <c r="AL24" s="14"/>
      <c r="AM24" s="14"/>
      <c r="AN24" s="14"/>
      <c r="AO24" s="8"/>
      <c r="AP24" s="8"/>
      <c r="AQ24" s="8"/>
      <c r="AR24" s="8"/>
      <c r="AS24" s="8"/>
      <c r="AT24" s="8"/>
      <c r="AU24" s="8"/>
      <c r="AV24" s="8"/>
      <c r="AW24" s="8"/>
      <c r="AX24" s="8"/>
      <c r="AY24" s="8"/>
      <c r="AZ24" s="8"/>
      <c r="BA24" s="8"/>
      <c r="BB24" s="8"/>
      <c r="BC24" s="8"/>
      <c r="BD24" s="8"/>
      <c r="BE24" s="8"/>
      <c r="BF24" s="8"/>
      <c r="BG24" s="8"/>
      <c r="BQ24" s="11"/>
    </row>
    <row r="25" spans="2:106" x14ac:dyDescent="0.2">
      <c r="E25" s="4"/>
      <c r="F25" s="4"/>
      <c r="G25" s="4"/>
      <c r="H25" s="4"/>
      <c r="I25" s="4"/>
      <c r="L25" s="4"/>
      <c r="M25" s="4"/>
      <c r="N25" s="4"/>
      <c r="O25" s="4"/>
      <c r="P25" s="4"/>
      <c r="Q25" s="4"/>
      <c r="R25" s="4"/>
      <c r="S25" s="4"/>
      <c r="T25" s="4"/>
      <c r="U25" s="8"/>
      <c r="V25" s="14"/>
      <c r="W25" s="14"/>
      <c r="X25" s="8"/>
      <c r="Y25" s="14"/>
      <c r="Z25" s="14"/>
      <c r="AB25" s="14"/>
      <c r="AC25" s="14"/>
      <c r="AD25" s="14"/>
      <c r="AE25" s="14"/>
      <c r="AF25" s="14"/>
      <c r="AG25" s="14"/>
      <c r="AH25" s="14"/>
      <c r="AI25" s="14"/>
      <c r="AJ25" s="14"/>
      <c r="AK25" s="14"/>
      <c r="AL25" s="14"/>
      <c r="AM25" s="14"/>
      <c r="AN25" s="14"/>
      <c r="AO25" s="8"/>
      <c r="AP25" s="8"/>
      <c r="AQ25" s="8"/>
      <c r="AR25" s="8"/>
      <c r="AS25" s="8"/>
      <c r="AT25" s="8"/>
      <c r="AU25" s="8"/>
      <c r="AV25" s="8"/>
      <c r="AW25" s="8"/>
      <c r="AX25" s="8"/>
      <c r="AY25" s="8"/>
      <c r="AZ25" s="8"/>
      <c r="BA25" s="8"/>
      <c r="BB25" s="8"/>
      <c r="BC25" s="8"/>
      <c r="BD25" s="8"/>
      <c r="BE25" s="8"/>
      <c r="BF25" s="8"/>
      <c r="BG25" s="8"/>
    </row>
    <row r="26" spans="2:106" x14ac:dyDescent="0.2">
      <c r="E26" s="4"/>
      <c r="F26" s="4"/>
      <c r="G26" s="4"/>
      <c r="H26" s="4"/>
      <c r="I26" s="4"/>
      <c r="J26" s="4"/>
      <c r="L26" s="4"/>
      <c r="M26" s="4"/>
      <c r="N26" s="4"/>
      <c r="O26" s="4"/>
      <c r="P26" s="4"/>
      <c r="Q26" s="4"/>
      <c r="R26" s="4"/>
      <c r="S26" s="4"/>
      <c r="T26" s="4"/>
      <c r="U26" s="8"/>
      <c r="V26" s="14"/>
      <c r="W26" s="14"/>
      <c r="X26" s="17"/>
      <c r="Y26" s="14"/>
      <c r="Z26" s="14"/>
      <c r="AB26" s="14"/>
      <c r="AC26" s="14"/>
      <c r="AD26" s="14"/>
      <c r="AE26" s="14"/>
      <c r="AF26" s="14"/>
      <c r="AG26" s="14"/>
      <c r="AH26" s="17"/>
      <c r="AI26" s="14"/>
      <c r="AJ26" s="14"/>
      <c r="AK26" s="14"/>
      <c r="AL26" s="14"/>
      <c r="AM26" s="14"/>
      <c r="AN26" s="14"/>
      <c r="AO26" s="8"/>
      <c r="AP26" s="8"/>
      <c r="AQ26" s="8"/>
      <c r="AR26" s="8"/>
      <c r="AS26" s="8"/>
      <c r="AT26" s="8"/>
      <c r="AU26" s="8"/>
      <c r="AV26" s="8"/>
      <c r="AW26" s="8"/>
      <c r="AX26" s="8"/>
      <c r="AY26" s="8"/>
      <c r="AZ26" s="8"/>
      <c r="BA26" s="8"/>
      <c r="BB26" s="8"/>
      <c r="BC26" s="8"/>
      <c r="BD26" s="8"/>
      <c r="BE26" s="8"/>
      <c r="BF26" s="8"/>
      <c r="BG26" s="8"/>
    </row>
    <row r="27" spans="2:106" x14ac:dyDescent="0.2">
      <c r="E27" s="4"/>
      <c r="F27" s="4"/>
      <c r="G27" s="4"/>
      <c r="H27" s="4"/>
      <c r="I27" s="4"/>
      <c r="J27" s="4"/>
      <c r="K27" s="4"/>
      <c r="L27" s="4"/>
      <c r="M27" s="4"/>
      <c r="N27" s="4"/>
      <c r="O27" s="4"/>
      <c r="P27" s="4"/>
      <c r="Q27" s="4"/>
      <c r="R27" s="4"/>
      <c r="S27" s="4"/>
      <c r="T27" s="4"/>
      <c r="U27" s="8"/>
      <c r="V27" s="14"/>
      <c r="W27" s="14"/>
      <c r="X27" s="14"/>
      <c r="Y27" s="14"/>
      <c r="Z27" s="14"/>
      <c r="AB27" s="14"/>
      <c r="AC27" s="14"/>
      <c r="AD27" s="14"/>
      <c r="AE27" s="14"/>
      <c r="AF27" s="14"/>
      <c r="AG27" s="14"/>
      <c r="AH27" s="17"/>
      <c r="AI27" s="14"/>
      <c r="AJ27" s="14"/>
      <c r="AK27" s="14"/>
      <c r="AL27" s="14"/>
      <c r="AM27" s="14"/>
      <c r="AN27" s="14"/>
      <c r="AO27" s="8"/>
      <c r="AP27" s="8"/>
      <c r="AQ27" s="8"/>
      <c r="AR27" s="8"/>
      <c r="AS27" s="8"/>
      <c r="AT27" s="8"/>
      <c r="AU27" s="8"/>
      <c r="AV27" s="8"/>
      <c r="AW27" s="8"/>
      <c r="AX27" s="8"/>
      <c r="AY27" s="8"/>
      <c r="AZ27" s="8"/>
      <c r="BA27" s="8"/>
      <c r="BB27" s="8"/>
      <c r="BC27" s="8"/>
      <c r="BD27" s="8"/>
      <c r="BE27" s="8"/>
      <c r="BF27" s="8"/>
      <c r="BG27" s="8"/>
    </row>
    <row r="28" spans="2:106" x14ac:dyDescent="0.2">
      <c r="E28" s="4"/>
      <c r="F28" s="4"/>
      <c r="G28" s="4"/>
      <c r="H28" s="4"/>
      <c r="I28" s="4"/>
      <c r="J28" s="4"/>
      <c r="K28" s="4"/>
      <c r="L28" s="4"/>
      <c r="M28" s="4"/>
      <c r="N28" s="4"/>
      <c r="O28" s="4"/>
      <c r="P28" s="4"/>
      <c r="Q28" s="4"/>
      <c r="R28" s="4"/>
      <c r="S28" s="4"/>
      <c r="T28" s="4"/>
      <c r="U28" s="8"/>
      <c r="V28" s="14"/>
      <c r="W28" s="14"/>
      <c r="X28" s="14"/>
      <c r="Y28" s="14"/>
      <c r="Z28" s="14"/>
      <c r="AA28" s="14"/>
      <c r="AB28" s="14"/>
      <c r="AC28" s="14"/>
      <c r="AD28" s="14"/>
      <c r="AE28" s="14"/>
      <c r="AF28" s="14"/>
      <c r="AG28" s="14"/>
      <c r="AH28" s="17"/>
      <c r="AI28" s="14"/>
      <c r="AJ28" s="14"/>
      <c r="AK28" s="14"/>
      <c r="AL28" s="14"/>
      <c r="AM28" s="14"/>
      <c r="AN28" s="14"/>
      <c r="AO28" s="14"/>
      <c r="AP28" s="14"/>
      <c r="AQ28" s="14"/>
      <c r="AR28" s="14"/>
      <c r="AS28" s="14"/>
      <c r="AT28" s="14"/>
      <c r="AU28" s="14"/>
      <c r="AV28" s="14"/>
      <c r="AW28" s="14"/>
      <c r="AX28" s="19"/>
      <c r="AY28" s="19"/>
      <c r="AZ28" s="19"/>
      <c r="BA28" s="19"/>
      <c r="BB28" s="19"/>
      <c r="BC28" s="19"/>
      <c r="BD28" s="11"/>
      <c r="BE28" s="11"/>
      <c r="BF28" s="11"/>
      <c r="BG28" s="11"/>
    </row>
    <row r="29" spans="2:106" x14ac:dyDescent="0.2">
      <c r="E29" s="4"/>
      <c r="F29" s="4"/>
      <c r="G29" s="4"/>
      <c r="H29" s="4"/>
      <c r="I29" s="4"/>
      <c r="J29" s="4"/>
      <c r="K29" s="4"/>
      <c r="L29" s="4"/>
      <c r="M29" s="4"/>
      <c r="N29" s="4"/>
      <c r="O29" s="4"/>
      <c r="P29" s="4"/>
      <c r="Q29" s="4"/>
      <c r="R29" s="4"/>
      <c r="S29" s="4"/>
      <c r="T29" s="4"/>
      <c r="U29" s="8"/>
      <c r="V29" s="14"/>
      <c r="W29" s="14"/>
      <c r="X29" s="14"/>
      <c r="Y29" s="14"/>
      <c r="Z29" s="14"/>
      <c r="AA29" s="14"/>
      <c r="AB29" s="14"/>
      <c r="AC29" s="14"/>
      <c r="AD29" s="14"/>
      <c r="AE29" s="14"/>
      <c r="AF29" s="14"/>
      <c r="AG29" s="14"/>
      <c r="AH29" s="17"/>
      <c r="AI29" s="14"/>
      <c r="AJ29" s="14"/>
      <c r="AK29" s="14"/>
      <c r="AL29" s="14"/>
      <c r="AM29" s="14"/>
      <c r="AN29" s="14"/>
      <c r="AO29" s="14"/>
      <c r="AP29" s="14"/>
      <c r="AQ29" s="14"/>
      <c r="AR29" s="14"/>
      <c r="AS29" s="14"/>
      <c r="AT29" s="14"/>
      <c r="AU29" s="14"/>
      <c r="AV29" s="14"/>
      <c r="AW29" s="14"/>
      <c r="AX29" s="8"/>
      <c r="AY29" s="8"/>
      <c r="AZ29" s="8"/>
      <c r="BA29" s="8"/>
      <c r="BB29" s="8"/>
      <c r="BC29" s="8"/>
      <c r="BD29" s="8"/>
      <c r="BE29" s="8"/>
      <c r="BF29" s="8"/>
      <c r="BG29" s="8"/>
    </row>
    <row r="30" spans="2:106" x14ac:dyDescent="0.2">
      <c r="E30" s="4"/>
      <c r="F30" s="4"/>
      <c r="G30" s="4"/>
      <c r="H30" s="4"/>
      <c r="I30" s="4"/>
      <c r="J30" s="4"/>
      <c r="K30" s="4"/>
      <c r="L30" s="4"/>
      <c r="M30" s="4"/>
      <c r="N30" s="4"/>
      <c r="O30" s="4"/>
      <c r="P30" s="4"/>
      <c r="Q30" s="4"/>
      <c r="R30" s="4"/>
      <c r="S30" s="4"/>
      <c r="T30" s="4"/>
      <c r="U30" s="8"/>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8"/>
      <c r="AY30" s="8"/>
      <c r="AZ30" s="8"/>
      <c r="BA30" s="8"/>
      <c r="BB30" s="8"/>
      <c r="BC30" s="8"/>
      <c r="BD30" s="8"/>
      <c r="BE30" s="8"/>
      <c r="BF30" s="8"/>
      <c r="BG30" s="8"/>
    </row>
    <row r="31" spans="2:106" x14ac:dyDescent="0.2">
      <c r="C31" s="23" t="s">
        <v>26</v>
      </c>
      <c r="E31" s="4"/>
      <c r="F31" s="4"/>
      <c r="G31" s="4"/>
      <c r="H31" s="4"/>
      <c r="I31" s="8"/>
      <c r="J31" s="4"/>
      <c r="K31" s="4"/>
      <c r="L31" s="4"/>
      <c r="M31" s="4"/>
      <c r="N31" s="4"/>
      <c r="O31" s="4"/>
      <c r="P31" s="4"/>
      <c r="Q31" s="4"/>
      <c r="R31" s="4"/>
      <c r="S31" s="4"/>
      <c r="T31" s="4"/>
      <c r="U31" s="8"/>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8"/>
      <c r="AY31" s="8"/>
      <c r="AZ31" s="8"/>
      <c r="BA31" s="8"/>
      <c r="BB31" s="8"/>
      <c r="BC31" s="8"/>
      <c r="BD31" s="8"/>
      <c r="BE31" s="8"/>
      <c r="BF31" s="8"/>
      <c r="BG31" s="8"/>
    </row>
    <row r="32" spans="2:106" x14ac:dyDescent="0.2">
      <c r="B32" s="3">
        <v>0</v>
      </c>
      <c r="C32" s="5" t="s">
        <v>71</v>
      </c>
      <c r="E32" s="9"/>
      <c r="F32" s="8"/>
      <c r="G32" s="8"/>
      <c r="H32" s="4"/>
      <c r="I32" s="8"/>
      <c r="J32" s="4"/>
      <c r="K32" s="4"/>
      <c r="L32" s="4"/>
      <c r="M32" s="4"/>
      <c r="N32" s="4"/>
      <c r="O32" s="4"/>
      <c r="P32" s="4"/>
      <c r="Q32" s="8"/>
      <c r="R32" s="8"/>
      <c r="S32" s="8"/>
      <c r="T32" s="8"/>
      <c r="U32" s="8"/>
      <c r="V32" s="8"/>
      <c r="W32" s="8"/>
      <c r="X32" s="8"/>
      <c r="Y32" s="8"/>
      <c r="Z32" s="8"/>
      <c r="AA32" s="8"/>
      <c r="AB32" s="8"/>
      <c r="AC32" s="8"/>
      <c r="AD32" s="8"/>
      <c r="AE32" s="8"/>
      <c r="AF32" s="8"/>
      <c r="AG32" s="11"/>
      <c r="AH32" s="8"/>
      <c r="AI32" s="8"/>
      <c r="AJ32" s="8"/>
      <c r="AK32" s="8"/>
      <c r="AL32" s="8"/>
      <c r="AM32" s="8"/>
      <c r="AN32" s="8"/>
      <c r="AO32" s="8"/>
      <c r="AP32" s="8"/>
      <c r="AQ32" s="8"/>
      <c r="AR32" s="8"/>
      <c r="AS32" s="8"/>
      <c r="AT32" s="11"/>
      <c r="AU32" s="8"/>
      <c r="AV32" s="8"/>
      <c r="AW32" s="8"/>
      <c r="AX32" s="8"/>
      <c r="AY32" s="8"/>
      <c r="AZ32" s="8"/>
      <c r="BA32" s="8"/>
      <c r="BB32" s="8"/>
      <c r="BC32" s="8"/>
      <c r="BD32" s="8"/>
      <c r="BE32" s="8"/>
      <c r="BF32" s="8"/>
      <c r="BG32" s="8"/>
    </row>
    <row r="33" spans="2:110" x14ac:dyDescent="0.2">
      <c r="B33" s="207" t="s">
        <v>495</v>
      </c>
      <c r="C33" s="3" t="s">
        <v>496</v>
      </c>
      <c r="E33" s="10"/>
      <c r="F33" s="18" t="s">
        <v>497</v>
      </c>
    </row>
    <row r="34" spans="2:110" s="12" customFormat="1" x14ac:dyDescent="0.2">
      <c r="B34" s="31" t="s">
        <v>29</v>
      </c>
      <c r="C34" s="3" t="s">
        <v>45</v>
      </c>
      <c r="D34" s="3"/>
      <c r="E34" s="13"/>
      <c r="F34" s="4" t="s">
        <v>194</v>
      </c>
      <c r="G34" s="4"/>
      <c r="H34" s="4"/>
      <c r="J34" s="4"/>
      <c r="K34" s="4"/>
      <c r="L34" s="4"/>
      <c r="M34" s="4"/>
      <c r="N34" s="4"/>
      <c r="O34" s="4"/>
      <c r="P34" s="4"/>
      <c r="R34" s="16"/>
      <c r="S34" s="4"/>
      <c r="T34" s="4"/>
      <c r="U34" s="14"/>
      <c r="V34" s="14"/>
      <c r="W34" s="14"/>
      <c r="X34" s="4"/>
      <c r="Y34" s="4"/>
      <c r="Z34" s="4"/>
      <c r="AA34" s="15"/>
      <c r="AB34" s="14"/>
      <c r="AC34" s="16"/>
      <c r="AD34" s="16"/>
      <c r="AE34" s="4"/>
      <c r="AF34" s="4"/>
      <c r="AG34" s="14"/>
      <c r="AH34" s="16"/>
      <c r="AI34" s="15"/>
      <c r="AJ34" s="4"/>
      <c r="AK34" s="14"/>
      <c r="AL34" s="14"/>
      <c r="AM34" s="15"/>
      <c r="AN34" s="4"/>
      <c r="AO34" s="14"/>
      <c r="AP34" s="14"/>
      <c r="AQ34" s="14"/>
      <c r="AR34" s="4"/>
      <c r="AS34" s="4"/>
      <c r="AT34" s="14"/>
      <c r="AU34" s="14"/>
      <c r="AV34" s="4"/>
      <c r="AW34" s="16"/>
      <c r="AX34" s="4"/>
      <c r="AY34" s="14"/>
      <c r="AZ34" s="4"/>
      <c r="BA34" s="14"/>
      <c r="BB34" s="16"/>
      <c r="BC34" s="4"/>
      <c r="BD34" s="4"/>
      <c r="BE34" s="14"/>
      <c r="BF34" s="14"/>
      <c r="BG34" s="16"/>
      <c r="BH34" s="17"/>
      <c r="BI34" s="17"/>
      <c r="BJ34" s="17"/>
      <c r="BK34" s="17"/>
      <c r="BL34" s="17"/>
      <c r="BM34" s="17"/>
      <c r="BN34" s="17"/>
      <c r="BO34" s="17"/>
      <c r="BP34" s="17"/>
      <c r="BQ34" s="17"/>
      <c r="BR34" s="22"/>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c r="DE34" s="17"/>
      <c r="DF34" s="17"/>
    </row>
    <row r="35" spans="2:110" s="12" customFormat="1" x14ac:dyDescent="0.2">
      <c r="C35" s="3" t="s">
        <v>46</v>
      </c>
      <c r="D35" s="3"/>
      <c r="E35" s="13"/>
      <c r="F35" s="4" t="s">
        <v>195</v>
      </c>
      <c r="G35" s="4"/>
      <c r="H35" s="4"/>
      <c r="J35" s="4"/>
      <c r="K35" s="14"/>
      <c r="L35" s="4"/>
      <c r="M35" s="15"/>
      <c r="N35" s="4"/>
      <c r="O35" s="4"/>
      <c r="P35" s="4"/>
      <c r="Q35" s="14"/>
      <c r="R35" s="16"/>
      <c r="S35" s="4"/>
      <c r="T35" s="4"/>
      <c r="U35" s="14"/>
      <c r="V35" s="14"/>
      <c r="W35" s="14"/>
      <c r="X35" s="4"/>
      <c r="Y35" s="4"/>
      <c r="Z35" s="4"/>
      <c r="AA35" s="15"/>
      <c r="AB35" s="14"/>
      <c r="AC35" s="16"/>
      <c r="AD35" s="16"/>
      <c r="AE35" s="4"/>
      <c r="AF35" s="4"/>
      <c r="AG35" s="14"/>
      <c r="AH35" s="16"/>
      <c r="AI35" s="15"/>
      <c r="AJ35" s="4"/>
      <c r="AK35" s="14"/>
      <c r="AL35" s="14"/>
      <c r="AM35" s="15"/>
      <c r="AN35" s="4"/>
      <c r="AO35" s="14"/>
      <c r="AP35" s="14"/>
      <c r="AQ35" s="14"/>
      <c r="AR35" s="4"/>
      <c r="AS35" s="4"/>
      <c r="AT35" s="14"/>
      <c r="AU35" s="14"/>
      <c r="AV35" s="4"/>
      <c r="AW35" s="16"/>
      <c r="AX35" s="4"/>
      <c r="AY35" s="14"/>
      <c r="AZ35" s="4"/>
      <c r="BA35" s="14"/>
      <c r="BB35" s="16"/>
      <c r="BC35" s="4"/>
      <c r="BD35" s="4"/>
      <c r="BE35" s="14"/>
      <c r="BF35" s="14"/>
      <c r="BG35" s="16"/>
      <c r="BH35" s="17"/>
      <c r="BI35" s="17"/>
      <c r="BJ35" s="17"/>
      <c r="BK35" s="17"/>
      <c r="BL35" s="17"/>
      <c r="BM35" s="17"/>
      <c r="BN35" s="17"/>
      <c r="BO35" s="17"/>
      <c r="BP35" s="17"/>
      <c r="BQ35" s="17"/>
      <c r="BR35" s="22"/>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c r="DE35" s="17"/>
      <c r="DF35" s="17"/>
    </row>
    <row r="36" spans="2:110" s="12" customFormat="1" x14ac:dyDescent="0.2">
      <c r="B36" s="3"/>
      <c r="C36" s="3" t="s">
        <v>47</v>
      </c>
      <c r="D36" s="3"/>
      <c r="E36" s="13"/>
      <c r="F36" s="18" t="s">
        <v>196</v>
      </c>
      <c r="G36" s="4"/>
      <c r="H36" s="4"/>
      <c r="J36" s="4"/>
      <c r="K36" s="14"/>
      <c r="L36" s="4"/>
      <c r="M36" s="15"/>
      <c r="N36" s="4"/>
      <c r="O36" s="4"/>
      <c r="P36" s="4"/>
      <c r="Q36" s="14"/>
      <c r="R36" s="16"/>
      <c r="S36" s="4"/>
      <c r="T36" s="4"/>
      <c r="U36" s="14"/>
      <c r="V36" s="14"/>
      <c r="W36" s="14"/>
      <c r="X36" s="4"/>
      <c r="Y36" s="4"/>
      <c r="Z36" s="4"/>
      <c r="AA36" s="15"/>
      <c r="AB36" s="14"/>
      <c r="AC36" s="16"/>
      <c r="AD36" s="16"/>
      <c r="AE36" s="4"/>
      <c r="AF36" s="4"/>
      <c r="AG36" s="14"/>
      <c r="AH36" s="16"/>
      <c r="AI36" s="15"/>
      <c r="AJ36" s="4"/>
      <c r="AK36" s="14"/>
      <c r="AL36" s="14"/>
      <c r="AM36" s="15"/>
      <c r="AN36" s="4"/>
      <c r="AO36" s="14"/>
      <c r="AP36" s="14"/>
      <c r="AQ36" s="14"/>
      <c r="AR36" s="4"/>
      <c r="AS36" s="4"/>
      <c r="AT36" s="14"/>
      <c r="AU36" s="14"/>
      <c r="AV36" s="4"/>
      <c r="AW36" s="16"/>
      <c r="AX36" s="4"/>
      <c r="AY36" s="14"/>
      <c r="AZ36" s="4"/>
      <c r="BA36" s="14"/>
      <c r="BB36" s="16"/>
      <c r="BC36" s="4"/>
      <c r="BD36" s="4"/>
      <c r="BE36" s="14"/>
      <c r="BF36" s="14"/>
      <c r="BG36" s="16"/>
      <c r="BH36" s="17"/>
      <c r="BI36" s="17"/>
      <c r="BJ36" s="17"/>
      <c r="BK36" s="17"/>
      <c r="BL36" s="17"/>
      <c r="BM36" s="17"/>
      <c r="BN36" s="17"/>
      <c r="BO36" s="17"/>
      <c r="BP36" s="17"/>
      <c r="BQ36" s="17"/>
      <c r="BR36" s="22"/>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row>
    <row r="37" spans="2:110" s="12" customFormat="1" x14ac:dyDescent="0.2">
      <c r="B37" s="3"/>
      <c r="C37" s="3" t="s">
        <v>48</v>
      </c>
      <c r="D37" s="3"/>
      <c r="E37" s="13"/>
      <c r="F37" s="4" t="s">
        <v>197</v>
      </c>
      <c r="G37" s="4"/>
      <c r="H37" s="4"/>
      <c r="I37" s="128"/>
      <c r="J37" s="4"/>
      <c r="K37" s="14"/>
      <c r="L37" s="4"/>
      <c r="M37" s="15"/>
      <c r="N37" s="4"/>
      <c r="O37" s="4"/>
      <c r="P37" s="4"/>
      <c r="Q37" s="14"/>
      <c r="R37" s="16"/>
      <c r="S37" s="4"/>
      <c r="T37" s="4"/>
      <c r="U37" s="14"/>
      <c r="V37" s="14"/>
      <c r="W37" s="14"/>
      <c r="X37" s="4"/>
      <c r="Y37" s="4"/>
      <c r="Z37" s="4"/>
      <c r="AA37" s="15"/>
      <c r="AB37" s="14"/>
      <c r="AC37" s="16"/>
      <c r="AD37" s="16"/>
      <c r="AE37" s="4"/>
      <c r="AF37" s="4"/>
      <c r="AG37" s="14"/>
      <c r="AH37" s="16"/>
      <c r="AI37" s="15"/>
      <c r="AJ37" s="4"/>
      <c r="AK37" s="14"/>
      <c r="AL37" s="14"/>
      <c r="AM37" s="15"/>
      <c r="AN37" s="4"/>
      <c r="AO37" s="14"/>
      <c r="AP37" s="14"/>
      <c r="AQ37" s="14"/>
      <c r="AR37" s="4"/>
      <c r="AS37" s="4"/>
      <c r="AT37" s="14"/>
      <c r="AU37" s="14"/>
      <c r="AV37" s="4"/>
      <c r="AW37" s="16"/>
      <c r="AX37" s="4"/>
      <c r="AY37" s="14"/>
      <c r="AZ37" s="4"/>
      <c r="BA37" s="14"/>
      <c r="BB37" s="16"/>
      <c r="BC37" s="4"/>
      <c r="BD37" s="4"/>
      <c r="BE37" s="14"/>
      <c r="BF37" s="14"/>
      <c r="BG37" s="16"/>
      <c r="BH37" s="17"/>
      <c r="BI37" s="17"/>
      <c r="BJ37" s="17"/>
      <c r="BK37" s="17"/>
      <c r="BL37" s="17"/>
      <c r="BM37" s="17"/>
      <c r="BN37" s="17"/>
      <c r="BO37" s="17"/>
      <c r="BP37" s="17"/>
      <c r="BQ37" s="17"/>
      <c r="BR37" s="22"/>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c r="DE37" s="17"/>
      <c r="DF37" s="17"/>
    </row>
    <row r="38" spans="2:110" s="12" customFormat="1" x14ac:dyDescent="0.2">
      <c r="B38" s="3"/>
      <c r="C38" s="3" t="s">
        <v>49</v>
      </c>
      <c r="D38" s="3"/>
      <c r="E38" s="13"/>
      <c r="F38" s="4" t="s">
        <v>198</v>
      </c>
      <c r="G38" s="4"/>
      <c r="H38" s="4"/>
      <c r="I38" s="128"/>
      <c r="J38" s="4"/>
      <c r="K38" s="14"/>
      <c r="L38" s="4"/>
      <c r="M38" s="15"/>
      <c r="N38" s="4"/>
      <c r="O38" s="4"/>
      <c r="P38" s="4"/>
      <c r="Q38" s="14"/>
      <c r="R38" s="16"/>
      <c r="S38" s="4"/>
      <c r="T38" s="4"/>
      <c r="U38" s="14"/>
      <c r="V38" s="14"/>
      <c r="W38" s="14"/>
      <c r="X38" s="4"/>
      <c r="Y38" s="4"/>
      <c r="Z38" s="4"/>
      <c r="AA38" s="15"/>
      <c r="AB38" s="14"/>
      <c r="AC38" s="16"/>
      <c r="AD38" s="16"/>
      <c r="AE38" s="4"/>
      <c r="AF38" s="4"/>
      <c r="AG38" s="14"/>
      <c r="AH38" s="16"/>
      <c r="AI38" s="15"/>
      <c r="AJ38" s="4"/>
      <c r="AK38" s="14"/>
      <c r="AL38" s="14"/>
      <c r="AM38" s="15"/>
      <c r="AN38" s="4"/>
      <c r="AO38" s="14"/>
      <c r="AP38" s="14"/>
      <c r="AQ38" s="14"/>
      <c r="AR38" s="4"/>
      <c r="AS38" s="4"/>
      <c r="AT38" s="14"/>
      <c r="AU38" s="14"/>
      <c r="AV38" s="4"/>
      <c r="AW38" s="16"/>
      <c r="AX38" s="4"/>
      <c r="AY38" s="14"/>
      <c r="AZ38" s="4"/>
      <c r="BA38" s="14"/>
      <c r="BB38" s="16"/>
      <c r="BC38" s="4"/>
      <c r="BD38" s="4"/>
      <c r="BE38" s="14"/>
      <c r="BF38" s="14"/>
      <c r="BG38" s="16"/>
      <c r="BH38" s="17"/>
      <c r="BI38" s="17"/>
      <c r="BJ38" s="17"/>
      <c r="BK38" s="17"/>
      <c r="BL38" s="17"/>
      <c r="BM38" s="17"/>
      <c r="BN38" s="17"/>
      <c r="BO38" s="17"/>
      <c r="BP38" s="17"/>
      <c r="BQ38" s="17"/>
      <c r="BR38" s="22"/>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c r="DE38" s="17"/>
      <c r="DF38" s="17"/>
    </row>
    <row r="39" spans="2:110" s="12" customFormat="1" x14ac:dyDescent="0.2">
      <c r="B39" s="3"/>
      <c r="C39" s="3" t="s">
        <v>50</v>
      </c>
      <c r="D39" s="3"/>
      <c r="E39" s="13"/>
      <c r="F39" s="14" t="s">
        <v>199</v>
      </c>
      <c r="G39" s="4"/>
      <c r="H39" s="4"/>
      <c r="I39" s="128"/>
      <c r="J39" s="4"/>
      <c r="K39" s="14"/>
      <c r="L39" s="4"/>
      <c r="M39" s="15"/>
      <c r="N39" s="4"/>
      <c r="O39" s="4"/>
      <c r="P39" s="4"/>
      <c r="Q39" s="14"/>
      <c r="R39" s="16"/>
      <c r="S39" s="4"/>
      <c r="T39" s="4"/>
      <c r="U39" s="14"/>
      <c r="V39" s="14"/>
      <c r="W39" s="14"/>
      <c r="X39" s="4"/>
      <c r="Y39" s="4"/>
      <c r="Z39" s="4"/>
      <c r="AA39" s="15"/>
      <c r="AB39" s="14"/>
      <c r="AC39" s="16"/>
      <c r="AD39" s="16"/>
      <c r="AE39" s="4"/>
      <c r="AF39" s="4"/>
      <c r="AG39" s="14"/>
      <c r="AH39" s="16"/>
      <c r="AI39" s="15"/>
      <c r="AJ39" s="4"/>
      <c r="AK39" s="14"/>
      <c r="AL39" s="14"/>
      <c r="AM39" s="15"/>
      <c r="AN39" s="4"/>
      <c r="AO39" s="14"/>
      <c r="AP39" s="14"/>
      <c r="AQ39" s="14"/>
      <c r="AR39" s="4"/>
      <c r="AS39" s="4"/>
      <c r="AT39" s="14"/>
      <c r="AU39" s="14"/>
      <c r="AV39" s="4"/>
      <c r="AW39" s="16"/>
      <c r="AX39" s="4"/>
      <c r="AY39" s="14"/>
      <c r="AZ39" s="4"/>
      <c r="BA39" s="14"/>
      <c r="BB39" s="16"/>
      <c r="BC39" s="4"/>
      <c r="BD39" s="4"/>
      <c r="BE39" s="14"/>
      <c r="BF39" s="14"/>
      <c r="BG39" s="16"/>
      <c r="BH39" s="17"/>
      <c r="BI39" s="17"/>
      <c r="BJ39" s="17"/>
      <c r="BK39" s="17"/>
      <c r="BL39" s="17"/>
      <c r="BM39" s="17"/>
      <c r="BN39" s="17"/>
      <c r="BO39" s="17"/>
      <c r="BP39" s="17"/>
      <c r="BQ39" s="17"/>
      <c r="BR39" s="22"/>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c r="DE39" s="17"/>
      <c r="DF39" s="17"/>
    </row>
    <row r="40" spans="2:110" s="12" customFormat="1" x14ac:dyDescent="0.2">
      <c r="B40" s="3"/>
      <c r="C40" s="3" t="s">
        <v>51</v>
      </c>
      <c r="D40" s="3"/>
      <c r="E40" s="13"/>
      <c r="F40" s="4" t="s">
        <v>200</v>
      </c>
      <c r="G40" s="4"/>
      <c r="H40" s="4"/>
      <c r="I40" s="128"/>
      <c r="J40" s="4"/>
      <c r="K40" s="14"/>
      <c r="L40" s="4"/>
      <c r="M40" s="15"/>
      <c r="N40" s="4"/>
      <c r="O40" s="4"/>
      <c r="P40" s="14"/>
      <c r="Q40" s="14"/>
      <c r="R40" s="16"/>
      <c r="S40" s="4"/>
      <c r="T40" s="4"/>
      <c r="U40" s="14"/>
      <c r="V40" s="14"/>
      <c r="W40" s="14"/>
      <c r="X40" s="4"/>
      <c r="Y40" s="4"/>
      <c r="Z40" s="4"/>
      <c r="AA40" s="15"/>
      <c r="AB40" s="14"/>
      <c r="AC40" s="16"/>
      <c r="AD40" s="16"/>
      <c r="AE40" s="4"/>
      <c r="AF40" s="4"/>
      <c r="AG40" s="14"/>
      <c r="AH40" s="16"/>
      <c r="AI40" s="15"/>
      <c r="AJ40" s="4"/>
      <c r="AK40" s="14"/>
      <c r="AL40" s="14"/>
      <c r="AM40" s="15"/>
      <c r="AN40" s="4"/>
      <c r="AO40" s="14"/>
      <c r="AP40" s="14"/>
      <c r="AQ40" s="14"/>
      <c r="AR40" s="4"/>
      <c r="AS40" s="4"/>
      <c r="AT40" s="14"/>
      <c r="AU40" s="14"/>
      <c r="AV40" s="4"/>
      <c r="AW40" s="16"/>
      <c r="AX40" s="4"/>
      <c r="AY40" s="14"/>
      <c r="AZ40" s="4"/>
      <c r="BA40" s="14"/>
      <c r="BB40" s="16"/>
      <c r="BC40" s="4"/>
      <c r="BD40" s="4"/>
      <c r="BE40" s="14"/>
      <c r="BF40" s="14"/>
      <c r="BG40" s="16"/>
      <c r="BH40" s="17"/>
      <c r="BI40" s="17"/>
      <c r="BJ40" s="17"/>
      <c r="BK40" s="17"/>
      <c r="BL40" s="17"/>
      <c r="BM40" s="17"/>
      <c r="BN40" s="17"/>
      <c r="BO40" s="17"/>
      <c r="BP40" s="17"/>
      <c r="BQ40" s="17"/>
      <c r="BR40" s="22"/>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c r="DE40" s="17"/>
      <c r="DF40" s="17"/>
    </row>
    <row r="41" spans="2:110" s="12" customFormat="1" x14ac:dyDescent="0.2">
      <c r="B41" s="3"/>
      <c r="C41" s="3" t="s">
        <v>52</v>
      </c>
      <c r="D41" s="3"/>
      <c r="E41" s="13"/>
      <c r="F41" s="4" t="s">
        <v>190</v>
      </c>
      <c r="G41" s="4"/>
      <c r="H41" s="4"/>
      <c r="I41" s="128"/>
      <c r="J41" s="4"/>
      <c r="K41" s="14"/>
      <c r="L41" s="4"/>
      <c r="M41" s="15"/>
      <c r="N41" s="4"/>
      <c r="O41" s="4"/>
      <c r="P41" s="14"/>
      <c r="Q41" s="14"/>
      <c r="R41" s="16"/>
      <c r="S41" s="4"/>
      <c r="T41" s="4"/>
      <c r="U41" s="14"/>
      <c r="V41" s="14"/>
      <c r="W41" s="14"/>
      <c r="X41" s="4"/>
      <c r="Y41" s="4"/>
      <c r="Z41" s="4"/>
      <c r="AA41" s="15"/>
      <c r="AB41" s="14"/>
      <c r="AC41" s="16"/>
      <c r="AD41" s="16"/>
      <c r="AE41" s="4"/>
      <c r="AF41" s="4"/>
      <c r="AG41" s="14"/>
      <c r="AH41" s="16"/>
      <c r="AI41" s="15"/>
      <c r="AJ41" s="4"/>
      <c r="AK41" s="14"/>
      <c r="AL41" s="14"/>
      <c r="AM41" s="15"/>
      <c r="AN41" s="4"/>
      <c r="AO41" s="14"/>
      <c r="AP41" s="14"/>
      <c r="AQ41" s="14"/>
      <c r="AR41" s="4"/>
      <c r="AS41" s="4"/>
      <c r="AT41" s="14"/>
      <c r="AU41" s="14"/>
      <c r="AV41" s="4"/>
      <c r="AW41" s="16"/>
      <c r="AX41" s="4"/>
      <c r="AY41" s="14"/>
      <c r="AZ41" s="4"/>
      <c r="BA41" s="14"/>
      <c r="BB41" s="16"/>
      <c r="BC41" s="4"/>
      <c r="BD41" s="4"/>
      <c r="BE41" s="14"/>
      <c r="BF41" s="14"/>
      <c r="BG41" s="16"/>
      <c r="BH41" s="17"/>
      <c r="BI41" s="17"/>
      <c r="BJ41" s="17"/>
      <c r="BK41" s="17"/>
      <c r="BL41" s="17"/>
      <c r="BM41" s="17"/>
      <c r="BN41" s="17"/>
      <c r="BO41" s="17"/>
      <c r="BP41" s="17"/>
      <c r="BQ41" s="17"/>
      <c r="BR41" s="22"/>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c r="DE41" s="17"/>
      <c r="DF41" s="17"/>
    </row>
    <row r="42" spans="2:110" s="12" customFormat="1" x14ac:dyDescent="0.2">
      <c r="B42" s="3"/>
      <c r="C42" s="3" t="s">
        <v>66</v>
      </c>
      <c r="D42" s="3"/>
      <c r="E42" s="13"/>
      <c r="F42" s="4" t="s">
        <v>239</v>
      </c>
      <c r="G42" s="4"/>
      <c r="H42" s="4"/>
      <c r="I42" s="128"/>
      <c r="J42" s="4"/>
      <c r="K42" s="14"/>
      <c r="L42" s="4"/>
      <c r="M42" s="15"/>
      <c r="N42" s="4"/>
      <c r="O42" s="4"/>
      <c r="P42" s="14"/>
      <c r="Q42" s="14"/>
      <c r="R42" s="16"/>
      <c r="S42" s="4"/>
      <c r="T42" s="4"/>
      <c r="U42" s="14"/>
      <c r="V42" s="14"/>
      <c r="W42" s="14"/>
      <c r="X42" s="4"/>
      <c r="Y42" s="4"/>
      <c r="Z42" s="4"/>
      <c r="AA42" s="15"/>
      <c r="AB42" s="14"/>
      <c r="AC42" s="16"/>
      <c r="AD42" s="16"/>
      <c r="AE42" s="4"/>
      <c r="AF42" s="4"/>
      <c r="AG42" s="14"/>
      <c r="AH42" s="16"/>
      <c r="AI42" s="15"/>
      <c r="AJ42" s="4"/>
      <c r="AK42" s="14"/>
      <c r="AL42" s="14"/>
      <c r="AM42" s="15"/>
      <c r="AN42" s="4"/>
      <c r="AO42" s="14"/>
      <c r="AP42" s="14"/>
      <c r="AQ42" s="14"/>
      <c r="AR42" s="4"/>
      <c r="AS42" s="4"/>
      <c r="AT42" s="14"/>
      <c r="AU42" s="14"/>
      <c r="AV42" s="4"/>
      <c r="AW42" s="16"/>
      <c r="AX42" s="4"/>
      <c r="AY42" s="14"/>
      <c r="AZ42" s="4"/>
      <c r="BA42" s="14"/>
      <c r="BB42" s="16"/>
      <c r="BC42" s="4"/>
      <c r="BD42" s="4"/>
      <c r="BE42" s="14"/>
      <c r="BF42" s="14"/>
      <c r="BG42" s="16"/>
      <c r="BH42" s="17"/>
      <c r="BI42" s="17"/>
      <c r="BJ42" s="17"/>
      <c r="BK42" s="17"/>
      <c r="BL42" s="17"/>
      <c r="BM42" s="17"/>
      <c r="BN42" s="17"/>
      <c r="BO42" s="17"/>
      <c r="BP42" s="17"/>
      <c r="BQ42" s="17"/>
      <c r="BR42" s="22"/>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17"/>
      <c r="DB42" s="17"/>
      <c r="DC42" s="17"/>
      <c r="DD42" s="17"/>
      <c r="DE42" s="17"/>
      <c r="DF42" s="17"/>
    </row>
    <row r="43" spans="2:110" s="12" customFormat="1" x14ac:dyDescent="0.2">
      <c r="B43" s="31" t="s">
        <v>30</v>
      </c>
      <c r="C43" s="3" t="s">
        <v>45</v>
      </c>
      <c r="D43" s="3"/>
      <c r="E43" s="13"/>
      <c r="F43" s="4" t="s">
        <v>194</v>
      </c>
      <c r="G43" s="4"/>
      <c r="H43" s="4"/>
      <c r="I43" s="128"/>
      <c r="J43" s="4"/>
      <c r="K43" s="14"/>
      <c r="L43" s="4"/>
      <c r="M43" s="15"/>
      <c r="N43" s="4"/>
      <c r="O43" s="4"/>
      <c r="P43" s="14"/>
      <c r="Q43" s="14"/>
      <c r="R43" s="16"/>
      <c r="S43" s="4"/>
      <c r="T43" s="4"/>
      <c r="U43" s="14"/>
      <c r="V43" s="14"/>
      <c r="W43" s="14"/>
      <c r="X43" s="4"/>
      <c r="Y43" s="4"/>
      <c r="Z43" s="4"/>
      <c r="AA43" s="15"/>
      <c r="AB43" s="14"/>
      <c r="AC43" s="16"/>
      <c r="AD43" s="16"/>
      <c r="AE43" s="4"/>
      <c r="AF43" s="4"/>
      <c r="AG43" s="14"/>
      <c r="AH43" s="16"/>
      <c r="AI43" s="15"/>
      <c r="AJ43" s="4"/>
      <c r="AK43" s="14"/>
      <c r="AL43" s="14"/>
      <c r="AM43" s="15"/>
      <c r="AN43" s="4"/>
      <c r="AO43" s="14"/>
      <c r="AP43" s="14"/>
      <c r="AQ43" s="14"/>
      <c r="AR43" s="4"/>
      <c r="AS43" s="4"/>
      <c r="AT43" s="14"/>
      <c r="AU43" s="14"/>
      <c r="AV43" s="4"/>
      <c r="AW43" s="16"/>
      <c r="AX43" s="4"/>
      <c r="AY43" s="14"/>
      <c r="AZ43" s="4"/>
      <c r="BA43" s="14"/>
      <c r="BB43" s="16"/>
      <c r="BC43" s="4"/>
      <c r="BD43" s="4"/>
      <c r="BE43" s="14"/>
      <c r="BF43" s="14"/>
      <c r="BG43" s="16"/>
      <c r="BH43" s="17"/>
      <c r="BI43" s="17"/>
      <c r="BJ43" s="17"/>
      <c r="BK43" s="17"/>
      <c r="BL43" s="17"/>
      <c r="BM43" s="17"/>
      <c r="BN43" s="17"/>
      <c r="BO43" s="17"/>
      <c r="BP43" s="17"/>
      <c r="BQ43" s="17"/>
      <c r="BR43" s="22"/>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c r="DE43" s="17"/>
      <c r="DF43" s="17"/>
    </row>
    <row r="44" spans="2:110" s="12" customFormat="1" x14ac:dyDescent="0.2">
      <c r="C44" s="3" t="s">
        <v>46</v>
      </c>
      <c r="D44" s="3"/>
      <c r="E44" s="13"/>
      <c r="F44" s="4" t="s">
        <v>195</v>
      </c>
      <c r="G44" s="4"/>
      <c r="H44" s="4"/>
      <c r="I44" s="128"/>
      <c r="J44" s="4"/>
      <c r="K44" s="14"/>
      <c r="L44" s="4"/>
      <c r="M44" s="15"/>
      <c r="N44" s="4"/>
      <c r="O44" s="4"/>
      <c r="P44" s="14"/>
      <c r="Q44" s="14"/>
      <c r="R44" s="16"/>
      <c r="S44" s="4"/>
      <c r="T44" s="4"/>
      <c r="U44" s="14"/>
      <c r="V44" s="14"/>
      <c r="W44" s="14"/>
      <c r="X44" s="4"/>
      <c r="Y44" s="4"/>
      <c r="Z44" s="4"/>
      <c r="AA44" s="15"/>
      <c r="AB44" s="14"/>
      <c r="AC44" s="16"/>
      <c r="AD44" s="16"/>
      <c r="AE44" s="4"/>
      <c r="AF44" s="4"/>
      <c r="AG44" s="14"/>
      <c r="AH44" s="16"/>
      <c r="AI44" s="15"/>
      <c r="AJ44" s="4"/>
      <c r="AK44" s="14"/>
      <c r="AL44" s="14"/>
      <c r="AM44" s="15"/>
      <c r="AN44" s="4"/>
      <c r="AO44" s="14"/>
      <c r="AP44" s="14"/>
      <c r="AQ44" s="14"/>
      <c r="AR44" s="4"/>
      <c r="AS44" s="4"/>
      <c r="AT44" s="14"/>
      <c r="AU44" s="14"/>
      <c r="AV44" s="4"/>
      <c r="AW44" s="16"/>
      <c r="AX44" s="4"/>
      <c r="AY44" s="14"/>
      <c r="AZ44" s="4"/>
      <c r="BA44" s="14"/>
      <c r="BB44" s="16"/>
      <c r="BC44" s="4"/>
      <c r="BD44" s="4"/>
      <c r="BE44" s="14"/>
      <c r="BF44" s="14"/>
      <c r="BG44" s="16"/>
      <c r="BH44" s="17"/>
      <c r="BI44" s="17"/>
      <c r="BJ44" s="17"/>
      <c r="BK44" s="17"/>
      <c r="BL44" s="17"/>
      <c r="BM44" s="17"/>
      <c r="BN44" s="17"/>
      <c r="BO44" s="17"/>
      <c r="BP44" s="17"/>
      <c r="BQ44" s="17"/>
      <c r="BR44" s="22"/>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7"/>
      <c r="CS44" s="17"/>
      <c r="CT44" s="17"/>
      <c r="CU44" s="17"/>
      <c r="CV44" s="17"/>
      <c r="CW44" s="17"/>
      <c r="CX44" s="17"/>
      <c r="CY44" s="17"/>
      <c r="CZ44" s="17"/>
      <c r="DA44" s="17"/>
      <c r="DB44" s="17"/>
      <c r="DC44" s="17"/>
      <c r="DD44" s="17"/>
      <c r="DE44" s="17"/>
      <c r="DF44" s="17"/>
    </row>
    <row r="45" spans="2:110" s="12" customFormat="1" x14ac:dyDescent="0.2">
      <c r="B45" s="3"/>
      <c r="C45" s="3" t="s">
        <v>47</v>
      </c>
      <c r="D45" s="3"/>
      <c r="E45" s="13"/>
      <c r="F45" s="18" t="s">
        <v>196</v>
      </c>
      <c r="G45" s="4"/>
      <c r="H45" s="4"/>
      <c r="I45" s="128"/>
      <c r="J45" s="4"/>
      <c r="K45" s="14"/>
      <c r="L45" s="4"/>
      <c r="M45" s="15"/>
      <c r="N45" s="4"/>
      <c r="O45" s="4"/>
      <c r="P45" s="14"/>
      <c r="Q45" s="14"/>
      <c r="R45" s="16"/>
      <c r="S45" s="4"/>
      <c r="T45" s="4"/>
      <c r="U45" s="14"/>
      <c r="V45" s="14"/>
      <c r="W45" s="14"/>
      <c r="X45" s="4"/>
      <c r="Y45" s="4"/>
      <c r="Z45" s="4"/>
      <c r="AA45" s="15"/>
      <c r="AB45" s="14"/>
      <c r="AC45" s="16"/>
      <c r="AD45" s="16"/>
      <c r="AE45" s="4"/>
      <c r="AF45" s="4"/>
      <c r="AG45" s="14"/>
      <c r="AH45" s="16"/>
      <c r="AI45" s="15"/>
      <c r="AJ45" s="4"/>
      <c r="AK45" s="14"/>
      <c r="AL45" s="14"/>
      <c r="AM45" s="15"/>
      <c r="AN45" s="4"/>
      <c r="AO45" s="14"/>
      <c r="AP45" s="14"/>
      <c r="AQ45" s="14"/>
      <c r="AR45" s="4"/>
      <c r="AS45" s="4"/>
      <c r="AT45" s="14"/>
      <c r="AU45" s="14"/>
      <c r="AV45" s="4"/>
      <c r="AW45" s="16"/>
      <c r="AX45" s="4"/>
      <c r="AY45" s="14"/>
      <c r="AZ45" s="4"/>
      <c r="BA45" s="14"/>
      <c r="BB45" s="16"/>
      <c r="BC45" s="4"/>
      <c r="BD45" s="4"/>
      <c r="BE45" s="14"/>
      <c r="BF45" s="14"/>
      <c r="BG45" s="16"/>
      <c r="BH45" s="17"/>
      <c r="BI45" s="17"/>
      <c r="BJ45" s="17"/>
      <c r="BK45" s="17"/>
      <c r="BL45" s="17"/>
      <c r="BM45" s="17"/>
      <c r="BN45" s="17"/>
      <c r="BO45" s="17"/>
      <c r="BP45" s="17"/>
      <c r="BQ45" s="17"/>
      <c r="BR45" s="22"/>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17"/>
      <c r="DB45" s="17"/>
      <c r="DC45" s="17"/>
      <c r="DD45" s="17"/>
      <c r="DE45" s="17"/>
      <c r="DF45" s="17"/>
    </row>
    <row r="46" spans="2:110" s="12" customFormat="1" x14ac:dyDescent="0.2">
      <c r="B46" s="3"/>
      <c r="C46" s="3" t="s">
        <v>48</v>
      </c>
      <c r="D46" s="3"/>
      <c r="E46" s="13"/>
      <c r="F46" s="4" t="s">
        <v>197</v>
      </c>
      <c r="G46" s="4"/>
      <c r="H46" s="4"/>
      <c r="I46" s="128"/>
      <c r="J46" s="4"/>
      <c r="K46" s="14"/>
      <c r="L46" s="4"/>
      <c r="M46" s="15"/>
      <c r="N46" s="4"/>
      <c r="O46" s="4"/>
      <c r="P46" s="14"/>
      <c r="Q46" s="14"/>
      <c r="R46" s="16"/>
      <c r="S46" s="4"/>
      <c r="T46" s="4"/>
      <c r="U46" s="14"/>
      <c r="V46" s="14"/>
      <c r="W46" s="14"/>
      <c r="X46" s="4"/>
      <c r="Y46" s="4"/>
      <c r="Z46" s="4"/>
      <c r="AA46" s="15"/>
      <c r="AB46" s="14"/>
      <c r="AC46" s="16"/>
      <c r="AD46" s="16"/>
      <c r="AE46" s="4"/>
      <c r="AF46" s="4"/>
      <c r="AG46" s="14"/>
      <c r="AH46" s="16"/>
      <c r="AI46" s="15"/>
      <c r="AJ46" s="4"/>
      <c r="AK46" s="14"/>
      <c r="AL46" s="14"/>
      <c r="AM46" s="15"/>
      <c r="AN46" s="4"/>
      <c r="AO46" s="14"/>
      <c r="AP46" s="14"/>
      <c r="AQ46" s="14"/>
      <c r="AR46" s="4"/>
      <c r="AS46" s="4"/>
      <c r="AT46" s="14"/>
      <c r="AU46" s="14"/>
      <c r="AV46" s="4"/>
      <c r="AW46" s="16"/>
      <c r="AX46" s="4"/>
      <c r="AY46" s="14"/>
      <c r="AZ46" s="4"/>
      <c r="BA46" s="14"/>
      <c r="BB46" s="16"/>
      <c r="BC46" s="4"/>
      <c r="BD46" s="4"/>
      <c r="BE46" s="14"/>
      <c r="BF46" s="14"/>
      <c r="BG46" s="16"/>
      <c r="BH46" s="17"/>
      <c r="BI46" s="17"/>
      <c r="BJ46" s="17"/>
      <c r="BK46" s="17"/>
      <c r="BL46" s="17"/>
      <c r="BM46" s="17"/>
      <c r="BN46" s="17"/>
      <c r="BO46" s="17"/>
      <c r="BP46" s="17"/>
      <c r="BQ46" s="17"/>
      <c r="BR46" s="22"/>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row>
    <row r="47" spans="2:110" s="12" customFormat="1" x14ac:dyDescent="0.2">
      <c r="B47" s="3"/>
      <c r="C47" s="3" t="s">
        <v>49</v>
      </c>
      <c r="D47" s="3"/>
      <c r="E47" s="13"/>
      <c r="F47" s="4" t="s">
        <v>198</v>
      </c>
      <c r="G47" s="4"/>
      <c r="H47" s="4"/>
      <c r="I47" s="128"/>
      <c r="J47" s="4"/>
      <c r="K47" s="14"/>
      <c r="L47" s="4"/>
      <c r="M47" s="15"/>
      <c r="N47" s="4"/>
      <c r="O47" s="4"/>
      <c r="P47" s="14"/>
      <c r="Q47" s="14"/>
      <c r="R47" s="16"/>
      <c r="S47" s="4"/>
      <c r="T47" s="4"/>
      <c r="U47" s="14"/>
      <c r="V47" s="14"/>
      <c r="W47" s="14"/>
      <c r="X47" s="4"/>
      <c r="Y47" s="4"/>
      <c r="Z47" s="4"/>
      <c r="AA47" s="15"/>
      <c r="AB47" s="14"/>
      <c r="AC47" s="16"/>
      <c r="AD47" s="16"/>
      <c r="AE47" s="4"/>
      <c r="AF47" s="4"/>
      <c r="AG47" s="14"/>
      <c r="AH47" s="16"/>
      <c r="AI47" s="15"/>
      <c r="AJ47" s="4"/>
      <c r="AK47" s="14"/>
      <c r="AL47" s="14"/>
      <c r="AM47" s="15"/>
      <c r="AN47" s="4"/>
      <c r="AO47" s="14"/>
      <c r="AP47" s="14"/>
      <c r="AQ47" s="14"/>
      <c r="AR47" s="4"/>
      <c r="AS47" s="4"/>
      <c r="AT47" s="14"/>
      <c r="AU47" s="14"/>
      <c r="AV47" s="4"/>
      <c r="AW47" s="16"/>
      <c r="AX47" s="4"/>
      <c r="AY47" s="14"/>
      <c r="AZ47" s="4"/>
      <c r="BA47" s="14"/>
      <c r="BB47" s="16"/>
      <c r="BC47" s="4"/>
      <c r="BD47" s="4"/>
      <c r="BE47" s="14"/>
      <c r="BF47" s="14"/>
      <c r="BG47" s="16"/>
      <c r="BH47" s="17"/>
      <c r="BI47" s="17"/>
      <c r="BJ47" s="17"/>
      <c r="BK47" s="17"/>
      <c r="BL47" s="17"/>
      <c r="BM47" s="17"/>
      <c r="BN47" s="17"/>
      <c r="BO47" s="17"/>
      <c r="BP47" s="17"/>
      <c r="BQ47" s="17"/>
      <c r="BR47" s="22"/>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7"/>
      <c r="CS47" s="17"/>
      <c r="CT47" s="17"/>
      <c r="CU47" s="17"/>
      <c r="CV47" s="17"/>
      <c r="CW47" s="17"/>
      <c r="CX47" s="17"/>
      <c r="CY47" s="17"/>
      <c r="CZ47" s="17"/>
      <c r="DA47" s="17"/>
      <c r="DB47" s="17"/>
      <c r="DC47" s="17"/>
      <c r="DD47" s="17"/>
      <c r="DE47" s="17"/>
      <c r="DF47" s="17"/>
    </row>
    <row r="48" spans="2:110" s="12" customFormat="1" x14ac:dyDescent="0.2">
      <c r="B48" s="3"/>
      <c r="C48" s="3" t="s">
        <v>50</v>
      </c>
      <c r="D48" s="3"/>
      <c r="E48" s="13"/>
      <c r="F48" s="14" t="s">
        <v>199</v>
      </c>
      <c r="G48" s="4"/>
      <c r="H48" s="4"/>
      <c r="I48" s="128"/>
      <c r="J48" s="4"/>
      <c r="K48" s="14"/>
      <c r="L48" s="4"/>
      <c r="M48" s="15"/>
      <c r="N48" s="4"/>
      <c r="O48" s="4"/>
      <c r="P48" s="14"/>
      <c r="Q48" s="14"/>
      <c r="R48" s="16"/>
      <c r="S48" s="4"/>
      <c r="T48" s="4"/>
      <c r="U48" s="14"/>
      <c r="V48" s="14"/>
      <c r="W48" s="14"/>
      <c r="X48" s="4"/>
      <c r="Y48" s="4"/>
      <c r="Z48" s="4"/>
      <c r="AA48" s="15"/>
      <c r="AB48" s="14"/>
      <c r="AC48" s="16"/>
      <c r="AD48" s="16"/>
      <c r="AE48" s="4"/>
      <c r="AF48" s="4"/>
      <c r="AG48" s="14"/>
      <c r="AH48" s="16"/>
      <c r="AI48" s="15"/>
      <c r="AJ48" s="4"/>
      <c r="AK48" s="14"/>
      <c r="AL48" s="14"/>
      <c r="AM48" s="15"/>
      <c r="AN48" s="4"/>
      <c r="AO48" s="14"/>
      <c r="AP48" s="14"/>
      <c r="AQ48" s="14"/>
      <c r="AR48" s="4"/>
      <c r="AS48" s="4"/>
      <c r="AT48" s="14"/>
      <c r="AU48" s="14"/>
      <c r="AV48" s="4"/>
      <c r="AW48" s="16"/>
      <c r="AX48" s="4"/>
      <c r="AY48" s="14"/>
      <c r="AZ48" s="4"/>
      <c r="BA48" s="14"/>
      <c r="BB48" s="16"/>
      <c r="BC48" s="4"/>
      <c r="BD48" s="4"/>
      <c r="BE48" s="14"/>
      <c r="BF48" s="14"/>
      <c r="BG48" s="16"/>
      <c r="BH48" s="17"/>
      <c r="BI48" s="17"/>
      <c r="BJ48" s="17"/>
      <c r="BK48" s="17"/>
      <c r="BL48" s="17"/>
      <c r="BM48" s="17"/>
      <c r="BN48" s="17"/>
      <c r="BO48" s="17"/>
      <c r="BP48" s="17"/>
      <c r="BQ48" s="17"/>
      <c r="BR48" s="22"/>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c r="DE48" s="17"/>
      <c r="DF48" s="17"/>
    </row>
    <row r="49" spans="2:110" s="12" customFormat="1" x14ac:dyDescent="0.2">
      <c r="B49" s="3"/>
      <c r="C49" s="3" t="s">
        <v>51</v>
      </c>
      <c r="D49" s="3"/>
      <c r="E49" s="13"/>
      <c r="F49" s="4" t="s">
        <v>200</v>
      </c>
      <c r="G49" s="4"/>
      <c r="H49" s="4"/>
      <c r="I49" s="128"/>
      <c r="J49" s="4"/>
      <c r="K49" s="14"/>
      <c r="L49" s="4"/>
      <c r="M49" s="15"/>
      <c r="N49" s="4"/>
      <c r="O49" s="4"/>
      <c r="P49" s="14"/>
      <c r="Q49" s="14"/>
      <c r="R49" s="16"/>
      <c r="S49" s="4"/>
      <c r="T49" s="4"/>
      <c r="U49" s="14"/>
      <c r="V49" s="14"/>
      <c r="W49" s="14"/>
      <c r="X49" s="4"/>
      <c r="Y49" s="4"/>
      <c r="Z49" s="4"/>
      <c r="AA49" s="15"/>
      <c r="AB49" s="14"/>
      <c r="AC49" s="16"/>
      <c r="AD49" s="16"/>
      <c r="AE49" s="4"/>
      <c r="AF49" s="4"/>
      <c r="AG49" s="14"/>
      <c r="AH49" s="16"/>
      <c r="AI49" s="15"/>
      <c r="AJ49" s="4"/>
      <c r="AK49" s="14"/>
      <c r="AL49" s="14"/>
      <c r="AM49" s="15"/>
      <c r="AN49" s="4"/>
      <c r="AO49" s="14"/>
      <c r="AP49" s="14"/>
      <c r="AQ49" s="14"/>
      <c r="AR49" s="4"/>
      <c r="AS49" s="4"/>
      <c r="AT49" s="14"/>
      <c r="AU49" s="14"/>
      <c r="AV49" s="4"/>
      <c r="AW49" s="16"/>
      <c r="AX49" s="4"/>
      <c r="AY49" s="14"/>
      <c r="AZ49" s="4"/>
      <c r="BA49" s="14"/>
      <c r="BB49" s="16"/>
      <c r="BC49" s="4"/>
      <c r="BD49" s="4"/>
      <c r="BE49" s="14"/>
      <c r="BF49" s="14"/>
      <c r="BG49" s="16"/>
      <c r="BH49" s="17"/>
      <c r="BI49" s="17"/>
      <c r="BJ49" s="17"/>
      <c r="BK49" s="17"/>
      <c r="BL49" s="17"/>
      <c r="BM49" s="17"/>
      <c r="BN49" s="17"/>
      <c r="BO49" s="17"/>
      <c r="BP49" s="17"/>
      <c r="BQ49" s="17"/>
      <c r="BR49" s="22"/>
      <c r="BS49" s="17"/>
      <c r="BT49" s="17"/>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c r="DE49" s="17"/>
      <c r="DF49" s="17"/>
    </row>
    <row r="50" spans="2:110" s="12" customFormat="1" x14ac:dyDescent="0.2">
      <c r="B50" s="3"/>
      <c r="C50" s="3" t="s">
        <v>52</v>
      </c>
      <c r="D50" s="3"/>
      <c r="E50" s="13"/>
      <c r="F50" s="4" t="s">
        <v>190</v>
      </c>
      <c r="G50" s="4"/>
      <c r="H50" s="4"/>
      <c r="I50" s="128"/>
      <c r="J50" s="4"/>
      <c r="K50" s="14"/>
      <c r="L50" s="4"/>
      <c r="M50" s="15"/>
      <c r="N50" s="4"/>
      <c r="O50" s="4"/>
      <c r="P50" s="14"/>
      <c r="Q50" s="14"/>
      <c r="R50" s="16"/>
      <c r="S50" s="4"/>
      <c r="T50" s="4"/>
      <c r="U50" s="14"/>
      <c r="V50" s="14"/>
      <c r="W50" s="14"/>
      <c r="X50" s="4"/>
      <c r="Y50" s="4"/>
      <c r="Z50" s="4"/>
      <c r="AA50" s="15"/>
      <c r="AB50" s="14"/>
      <c r="AC50" s="16"/>
      <c r="AD50" s="16"/>
      <c r="AE50" s="4"/>
      <c r="AF50" s="4"/>
      <c r="AG50" s="14"/>
      <c r="AH50" s="16"/>
      <c r="AI50" s="15"/>
      <c r="AJ50" s="4"/>
      <c r="AK50" s="14"/>
      <c r="AL50" s="14"/>
      <c r="AM50" s="15"/>
      <c r="AN50" s="4"/>
      <c r="AO50" s="14"/>
      <c r="AP50" s="14"/>
      <c r="AQ50" s="14"/>
      <c r="AR50" s="4"/>
      <c r="AS50" s="4"/>
      <c r="AT50" s="14"/>
      <c r="AU50" s="14"/>
      <c r="AV50" s="4"/>
      <c r="AW50" s="16"/>
      <c r="AX50" s="4"/>
      <c r="AY50" s="14"/>
      <c r="AZ50" s="4"/>
      <c r="BA50" s="14"/>
      <c r="BB50" s="16"/>
      <c r="BC50" s="4"/>
      <c r="BD50" s="4"/>
      <c r="BE50" s="14"/>
      <c r="BF50" s="14"/>
      <c r="BG50" s="16"/>
      <c r="BH50" s="17"/>
      <c r="BI50" s="17"/>
      <c r="BJ50" s="17"/>
      <c r="BK50" s="17"/>
      <c r="BL50" s="17"/>
      <c r="BM50" s="17"/>
      <c r="BN50" s="17"/>
      <c r="BO50" s="17"/>
      <c r="BP50" s="17"/>
      <c r="BQ50" s="17"/>
      <c r="BR50" s="22"/>
      <c r="BS50" s="17"/>
      <c r="BT50" s="17"/>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17"/>
      <c r="DB50" s="17"/>
      <c r="DC50" s="17"/>
      <c r="DD50" s="17"/>
      <c r="DE50" s="17"/>
      <c r="DF50" s="17"/>
    </row>
    <row r="51" spans="2:110" s="12" customFormat="1" x14ac:dyDescent="0.2">
      <c r="B51" s="3"/>
      <c r="C51" s="3" t="s">
        <v>66</v>
      </c>
      <c r="D51" s="3"/>
      <c r="E51" s="13"/>
      <c r="F51" s="4" t="s">
        <v>239</v>
      </c>
      <c r="G51" s="4"/>
      <c r="H51" s="4"/>
      <c r="I51" s="128"/>
      <c r="J51" s="4"/>
      <c r="K51" s="14"/>
      <c r="L51" s="4"/>
      <c r="M51" s="15"/>
      <c r="N51" s="4"/>
      <c r="O51" s="4"/>
      <c r="P51" s="14"/>
      <c r="Q51" s="14"/>
      <c r="R51" s="16"/>
      <c r="S51" s="4"/>
      <c r="T51" s="4"/>
      <c r="U51" s="14"/>
      <c r="V51" s="14"/>
      <c r="W51" s="14"/>
      <c r="X51" s="4"/>
      <c r="Y51" s="4"/>
      <c r="Z51" s="4"/>
      <c r="AA51" s="15"/>
      <c r="AB51" s="14"/>
      <c r="AC51" s="16"/>
      <c r="AD51" s="16"/>
      <c r="AE51" s="4"/>
      <c r="AF51" s="4"/>
      <c r="AG51" s="14"/>
      <c r="AH51" s="16"/>
      <c r="AI51" s="15"/>
      <c r="AJ51" s="4"/>
      <c r="AK51" s="14"/>
      <c r="AL51" s="14"/>
      <c r="AM51" s="15"/>
      <c r="AN51" s="4"/>
      <c r="AO51" s="14"/>
      <c r="AP51" s="14"/>
      <c r="AQ51" s="14"/>
      <c r="AR51" s="4"/>
      <c r="AS51" s="4"/>
      <c r="AT51" s="14"/>
      <c r="AU51" s="14"/>
      <c r="AV51" s="4"/>
      <c r="AW51" s="16"/>
      <c r="AX51" s="4"/>
      <c r="AY51" s="14"/>
      <c r="AZ51" s="4"/>
      <c r="BA51" s="14"/>
      <c r="BB51" s="16"/>
      <c r="BC51" s="4"/>
      <c r="BD51" s="4"/>
      <c r="BE51" s="14"/>
      <c r="BF51" s="14"/>
      <c r="BG51" s="16"/>
      <c r="BH51" s="17"/>
      <c r="BI51" s="17"/>
      <c r="BJ51" s="17"/>
      <c r="BK51" s="17"/>
      <c r="BL51" s="17"/>
      <c r="BM51" s="17"/>
      <c r="BN51" s="17"/>
      <c r="BO51" s="17"/>
      <c r="BP51" s="17"/>
      <c r="BQ51" s="17"/>
      <c r="BR51" s="22"/>
      <c r="BS51" s="17"/>
      <c r="BT51" s="17"/>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17"/>
      <c r="CU51" s="17"/>
      <c r="CV51" s="17"/>
      <c r="CW51" s="17"/>
      <c r="CX51" s="17"/>
      <c r="CY51" s="17"/>
      <c r="CZ51" s="17"/>
      <c r="DA51" s="17"/>
      <c r="DB51" s="17"/>
      <c r="DC51" s="17"/>
      <c r="DD51" s="17"/>
      <c r="DE51" s="17"/>
      <c r="DF51" s="17"/>
    </row>
    <row r="52" spans="2:110" s="12" customFormat="1" x14ac:dyDescent="0.2">
      <c r="B52" s="28" t="s">
        <v>31</v>
      </c>
      <c r="C52" s="3" t="s">
        <v>45</v>
      </c>
      <c r="D52" s="3"/>
      <c r="E52" s="13"/>
      <c r="F52" s="4" t="s">
        <v>194</v>
      </c>
      <c r="G52" s="4"/>
      <c r="H52" s="4"/>
      <c r="I52" s="4"/>
      <c r="J52" s="4"/>
      <c r="K52" s="14"/>
      <c r="L52" s="4"/>
      <c r="M52" s="15"/>
      <c r="N52" s="4"/>
      <c r="O52" s="4"/>
      <c r="P52" s="14"/>
      <c r="Q52" s="14"/>
      <c r="R52" s="16"/>
      <c r="S52" s="4"/>
      <c r="T52" s="4"/>
      <c r="U52" s="14"/>
      <c r="V52" s="14"/>
      <c r="W52" s="14"/>
      <c r="X52" s="4"/>
      <c r="Y52" s="4"/>
      <c r="Z52" s="4"/>
      <c r="AA52" s="15"/>
      <c r="AB52" s="14"/>
      <c r="AC52" s="16"/>
      <c r="AD52" s="16"/>
      <c r="AE52" s="4"/>
      <c r="AF52" s="4"/>
      <c r="AG52" s="14"/>
      <c r="AH52" s="16"/>
      <c r="AI52" s="15"/>
      <c r="AJ52" s="4"/>
      <c r="AK52" s="14"/>
      <c r="AL52" s="14"/>
      <c r="AM52" s="15"/>
      <c r="AN52" s="4"/>
      <c r="AO52" s="14"/>
      <c r="AP52" s="14"/>
      <c r="AQ52" s="14"/>
      <c r="AR52" s="4"/>
      <c r="AS52" s="4"/>
      <c r="AT52" s="14"/>
      <c r="AU52" s="14"/>
      <c r="AV52" s="4"/>
      <c r="AW52" s="16"/>
      <c r="AX52" s="4"/>
      <c r="AY52" s="14"/>
      <c r="AZ52" s="4"/>
      <c r="BA52" s="14"/>
      <c r="BB52" s="16"/>
      <c r="BC52" s="4"/>
      <c r="BD52" s="4"/>
      <c r="BE52" s="14"/>
      <c r="BF52" s="14"/>
      <c r="BG52" s="16"/>
      <c r="BH52" s="17"/>
      <c r="BI52" s="17"/>
      <c r="BJ52" s="17"/>
      <c r="BK52" s="17"/>
      <c r="BL52" s="17"/>
      <c r="BM52" s="17"/>
      <c r="BN52" s="17"/>
      <c r="BO52" s="17"/>
      <c r="BP52" s="17"/>
      <c r="BQ52" s="17"/>
      <c r="BR52" s="22"/>
      <c r="BS52" s="17"/>
      <c r="BT52" s="17"/>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17"/>
      <c r="CU52" s="17"/>
      <c r="CV52" s="17"/>
      <c r="CW52" s="17"/>
      <c r="CX52" s="17"/>
      <c r="CY52" s="17"/>
      <c r="CZ52" s="17"/>
      <c r="DA52" s="17"/>
      <c r="DB52" s="17"/>
      <c r="DC52" s="17"/>
      <c r="DD52" s="17"/>
      <c r="DE52" s="17"/>
      <c r="DF52" s="17"/>
    </row>
    <row r="53" spans="2:110" s="12" customFormat="1" x14ac:dyDescent="0.2">
      <c r="C53" s="3" t="s">
        <v>46</v>
      </c>
      <c r="D53" s="3"/>
      <c r="E53" s="13"/>
      <c r="F53" s="4" t="s">
        <v>195</v>
      </c>
      <c r="G53" s="4"/>
      <c r="H53" s="4"/>
      <c r="I53" s="4"/>
      <c r="J53" s="4"/>
      <c r="K53" s="14"/>
      <c r="L53" s="4"/>
      <c r="M53" s="15"/>
      <c r="N53" s="4"/>
      <c r="O53" s="4"/>
      <c r="P53" s="14"/>
      <c r="Q53" s="14"/>
      <c r="R53" s="16"/>
      <c r="S53" s="4"/>
      <c r="T53" s="4"/>
      <c r="U53" s="14"/>
      <c r="V53" s="14"/>
      <c r="W53" s="14"/>
      <c r="X53" s="4"/>
      <c r="Y53" s="4"/>
      <c r="Z53" s="4"/>
      <c r="AA53" s="15"/>
      <c r="AB53" s="14"/>
      <c r="AC53" s="16"/>
      <c r="AD53" s="16"/>
      <c r="AE53" s="4"/>
      <c r="AF53" s="4"/>
      <c r="AG53" s="14"/>
      <c r="AH53" s="16"/>
      <c r="AI53" s="15"/>
      <c r="AJ53" s="4"/>
      <c r="AK53" s="14"/>
      <c r="AL53" s="14"/>
      <c r="AM53" s="15"/>
      <c r="AN53" s="4"/>
      <c r="AO53" s="14"/>
      <c r="AP53" s="14"/>
      <c r="AQ53" s="14"/>
      <c r="AR53" s="4"/>
      <c r="AS53" s="4"/>
      <c r="AT53" s="14"/>
      <c r="AU53" s="14"/>
      <c r="AV53" s="4"/>
      <c r="AW53" s="16"/>
      <c r="AX53" s="4"/>
      <c r="AY53" s="14"/>
      <c r="AZ53" s="4"/>
      <c r="BA53" s="14"/>
      <c r="BB53" s="16"/>
      <c r="BC53" s="4"/>
      <c r="BD53" s="4"/>
      <c r="BE53" s="14"/>
      <c r="BF53" s="14"/>
      <c r="BG53" s="16"/>
      <c r="BH53" s="17"/>
      <c r="BI53" s="17"/>
      <c r="BJ53" s="17"/>
      <c r="BK53" s="17"/>
      <c r="BL53" s="17"/>
      <c r="BM53" s="17"/>
      <c r="BN53" s="17"/>
      <c r="BO53" s="17"/>
      <c r="BP53" s="17"/>
      <c r="BQ53" s="17"/>
      <c r="BR53" s="22"/>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c r="DE53" s="17"/>
      <c r="DF53" s="17"/>
    </row>
    <row r="54" spans="2:110" s="12" customFormat="1" x14ac:dyDescent="0.2">
      <c r="B54" s="3"/>
      <c r="C54" s="3" t="s">
        <v>47</v>
      </c>
      <c r="D54" s="3"/>
      <c r="E54" s="13"/>
      <c r="F54" s="18" t="s">
        <v>196</v>
      </c>
      <c r="G54" s="4"/>
      <c r="H54" s="4"/>
      <c r="I54" s="4"/>
      <c r="J54" s="4"/>
      <c r="K54" s="14"/>
      <c r="L54" s="4"/>
      <c r="M54" s="15"/>
      <c r="N54" s="4"/>
      <c r="O54" s="4"/>
      <c r="P54" s="14"/>
      <c r="Q54" s="14"/>
      <c r="R54" s="16"/>
      <c r="S54" s="4"/>
      <c r="T54" s="4"/>
      <c r="U54" s="14"/>
      <c r="V54" s="14"/>
      <c r="W54" s="14"/>
      <c r="X54" s="4"/>
      <c r="Y54" s="4"/>
      <c r="Z54" s="4"/>
      <c r="AA54" s="15"/>
      <c r="AB54" s="14"/>
      <c r="AC54" s="16"/>
      <c r="AD54" s="16"/>
      <c r="AE54" s="4"/>
      <c r="AF54" s="4"/>
      <c r="AG54" s="14"/>
      <c r="AH54" s="16"/>
      <c r="AI54" s="15"/>
      <c r="AJ54" s="4"/>
      <c r="AK54" s="14"/>
      <c r="AL54" s="14"/>
      <c r="AM54" s="15"/>
      <c r="AN54" s="4"/>
      <c r="AO54" s="14"/>
      <c r="AP54" s="14"/>
      <c r="AQ54" s="14"/>
      <c r="AR54" s="4"/>
      <c r="AS54" s="4"/>
      <c r="AT54" s="14"/>
      <c r="AU54" s="14"/>
      <c r="AV54" s="4"/>
      <c r="AW54" s="16"/>
      <c r="AX54" s="4"/>
      <c r="AY54" s="14"/>
      <c r="AZ54" s="4"/>
      <c r="BA54" s="14"/>
      <c r="BB54" s="16"/>
      <c r="BC54" s="4"/>
      <c r="BD54" s="4"/>
      <c r="BE54" s="14"/>
      <c r="BF54" s="14"/>
      <c r="BG54" s="16"/>
      <c r="BH54" s="17"/>
      <c r="BI54" s="17"/>
      <c r="BJ54" s="17"/>
      <c r="BK54" s="17"/>
      <c r="BL54" s="17"/>
      <c r="BM54" s="17"/>
      <c r="BN54" s="17"/>
      <c r="BO54" s="17"/>
      <c r="BP54" s="17"/>
      <c r="BQ54" s="17"/>
      <c r="BR54" s="22"/>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c r="DE54" s="17"/>
      <c r="DF54" s="17"/>
    </row>
    <row r="55" spans="2:110" s="12" customFormat="1" x14ac:dyDescent="0.2">
      <c r="B55" s="3"/>
      <c r="C55" s="3" t="s">
        <v>48</v>
      </c>
      <c r="D55" s="3"/>
      <c r="E55" s="13"/>
      <c r="F55" s="4" t="s">
        <v>197</v>
      </c>
      <c r="G55" s="4"/>
      <c r="H55" s="4"/>
      <c r="I55" s="4"/>
      <c r="J55" s="4"/>
      <c r="K55" s="14"/>
      <c r="L55" s="4"/>
      <c r="M55" s="15"/>
      <c r="N55" s="4"/>
      <c r="O55" s="4"/>
      <c r="P55" s="14"/>
      <c r="Q55" s="14"/>
      <c r="R55" s="16"/>
      <c r="S55" s="4"/>
      <c r="T55" s="4"/>
      <c r="U55" s="14"/>
      <c r="V55" s="14"/>
      <c r="W55" s="14"/>
      <c r="X55" s="4"/>
      <c r="Y55" s="4"/>
      <c r="Z55" s="4"/>
      <c r="AA55" s="15"/>
      <c r="AB55" s="14"/>
      <c r="AC55" s="16"/>
      <c r="AD55" s="16"/>
      <c r="AE55" s="4"/>
      <c r="AF55" s="4"/>
      <c r="AG55" s="14"/>
      <c r="AH55" s="16"/>
      <c r="AI55" s="15"/>
      <c r="AJ55" s="4"/>
      <c r="AK55" s="14"/>
      <c r="AL55" s="14"/>
      <c r="AM55" s="15"/>
      <c r="AN55" s="4"/>
      <c r="AO55" s="14"/>
      <c r="AP55" s="14"/>
      <c r="AQ55" s="14"/>
      <c r="AR55" s="4"/>
      <c r="AS55" s="4"/>
      <c r="AT55" s="14"/>
      <c r="AU55" s="14"/>
      <c r="AV55" s="4"/>
      <c r="AW55" s="16"/>
      <c r="AX55" s="4"/>
      <c r="AY55" s="14"/>
      <c r="AZ55" s="4"/>
      <c r="BA55" s="14"/>
      <c r="BB55" s="16"/>
      <c r="BC55" s="4"/>
      <c r="BD55" s="4"/>
      <c r="BE55" s="14"/>
      <c r="BF55" s="14"/>
      <c r="BG55" s="16"/>
      <c r="BH55" s="17"/>
      <c r="BI55" s="17"/>
      <c r="BJ55" s="17"/>
      <c r="BK55" s="17"/>
      <c r="BL55" s="17"/>
      <c r="BM55" s="17"/>
      <c r="BN55" s="17"/>
      <c r="BO55" s="17"/>
      <c r="BP55" s="17"/>
      <c r="BQ55" s="17"/>
      <c r="BR55" s="22"/>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c r="DE55" s="17"/>
      <c r="DF55" s="17"/>
    </row>
    <row r="56" spans="2:110" s="12" customFormat="1" x14ac:dyDescent="0.2">
      <c r="B56" s="3"/>
      <c r="C56" s="3" t="s">
        <v>49</v>
      </c>
      <c r="D56" s="3"/>
      <c r="E56" s="13"/>
      <c r="F56" s="4" t="s">
        <v>198</v>
      </c>
      <c r="G56" s="4"/>
      <c r="H56" s="4"/>
      <c r="I56" s="4"/>
      <c r="J56" s="4"/>
      <c r="K56" s="14"/>
      <c r="L56" s="4"/>
      <c r="M56" s="15"/>
      <c r="N56" s="4"/>
      <c r="O56" s="4"/>
      <c r="P56" s="14"/>
      <c r="Q56" s="14"/>
      <c r="R56" s="16"/>
      <c r="S56" s="4"/>
      <c r="T56" s="4"/>
      <c r="U56" s="14"/>
      <c r="V56" s="14"/>
      <c r="W56" s="14"/>
      <c r="X56" s="4"/>
      <c r="Y56" s="4"/>
      <c r="Z56" s="4"/>
      <c r="AA56" s="15"/>
      <c r="AB56" s="14"/>
      <c r="AC56" s="16"/>
      <c r="AD56" s="16"/>
      <c r="AE56" s="4"/>
      <c r="AF56" s="4"/>
      <c r="AG56" s="14"/>
      <c r="AH56" s="16"/>
      <c r="AI56" s="15"/>
      <c r="AJ56" s="4"/>
      <c r="AK56" s="14"/>
      <c r="AL56" s="14"/>
      <c r="AM56" s="15"/>
      <c r="AN56" s="4"/>
      <c r="AO56" s="14"/>
      <c r="AP56" s="14"/>
      <c r="AQ56" s="14"/>
      <c r="AR56" s="4"/>
      <c r="AS56" s="4"/>
      <c r="AT56" s="14"/>
      <c r="AU56" s="14"/>
      <c r="AV56" s="4"/>
      <c r="AW56" s="16"/>
      <c r="AX56" s="4"/>
      <c r="AY56" s="14"/>
      <c r="AZ56" s="4"/>
      <c r="BA56" s="14"/>
      <c r="BB56" s="16"/>
      <c r="BC56" s="4"/>
      <c r="BD56" s="4"/>
      <c r="BE56" s="14"/>
      <c r="BF56" s="14"/>
      <c r="BG56" s="16"/>
      <c r="BH56" s="17"/>
      <c r="BI56" s="17"/>
      <c r="BJ56" s="17"/>
      <c r="BK56" s="17"/>
      <c r="BL56" s="17"/>
      <c r="BM56" s="17"/>
      <c r="BN56" s="17"/>
      <c r="BO56" s="17"/>
      <c r="BP56" s="17"/>
      <c r="BQ56" s="17"/>
      <c r="BR56" s="22"/>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row>
    <row r="57" spans="2:110" s="12" customFormat="1" x14ac:dyDescent="0.2">
      <c r="B57" s="3"/>
      <c r="C57" s="3" t="s">
        <v>50</v>
      </c>
      <c r="D57" s="3"/>
      <c r="E57" s="13"/>
      <c r="F57" s="14" t="s">
        <v>199</v>
      </c>
      <c r="G57" s="4"/>
      <c r="H57" s="4"/>
      <c r="I57" s="4"/>
      <c r="J57" s="4"/>
      <c r="K57" s="14"/>
      <c r="L57" s="4"/>
      <c r="M57" s="15"/>
      <c r="N57" s="4"/>
      <c r="O57" s="4"/>
      <c r="P57" s="14"/>
      <c r="Q57" s="14"/>
      <c r="R57" s="16"/>
      <c r="S57" s="4"/>
      <c r="T57" s="4"/>
      <c r="U57" s="14"/>
      <c r="V57" s="14"/>
      <c r="W57" s="14"/>
      <c r="X57" s="4"/>
      <c r="Y57" s="4"/>
      <c r="Z57" s="4"/>
      <c r="AA57" s="15"/>
      <c r="AB57" s="14"/>
      <c r="AC57" s="16"/>
      <c r="AD57" s="16"/>
      <c r="AE57" s="4"/>
      <c r="AF57" s="4"/>
      <c r="AG57" s="14"/>
      <c r="AH57" s="16"/>
      <c r="AI57" s="15"/>
      <c r="AJ57" s="4"/>
      <c r="AK57" s="14"/>
      <c r="AL57" s="14"/>
      <c r="AM57" s="15"/>
      <c r="AN57" s="4"/>
      <c r="AO57" s="14"/>
      <c r="AP57" s="14"/>
      <c r="AQ57" s="14"/>
      <c r="AR57" s="4"/>
      <c r="AS57" s="4"/>
      <c r="AT57" s="14"/>
      <c r="AU57" s="14"/>
      <c r="AV57" s="4"/>
      <c r="AW57" s="16"/>
      <c r="AX57" s="4"/>
      <c r="AY57" s="14"/>
      <c r="AZ57" s="4"/>
      <c r="BA57" s="14"/>
      <c r="BB57" s="16"/>
      <c r="BC57" s="4"/>
      <c r="BD57" s="4"/>
      <c r="BE57" s="14"/>
      <c r="BF57" s="14"/>
      <c r="BG57" s="16"/>
      <c r="BH57" s="17"/>
      <c r="BI57" s="17"/>
      <c r="BJ57" s="17"/>
      <c r="BK57" s="17"/>
      <c r="BL57" s="17"/>
      <c r="BM57" s="17"/>
      <c r="BN57" s="17"/>
      <c r="BO57" s="17"/>
      <c r="BP57" s="17"/>
      <c r="BQ57" s="17"/>
      <c r="BR57" s="22"/>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c r="DE57" s="17"/>
      <c r="DF57" s="17"/>
    </row>
    <row r="58" spans="2:110" s="12" customFormat="1" x14ac:dyDescent="0.2">
      <c r="B58" s="3"/>
      <c r="C58" s="3" t="s">
        <v>51</v>
      </c>
      <c r="D58" s="3"/>
      <c r="E58" s="13"/>
      <c r="F58" s="4" t="s">
        <v>200</v>
      </c>
      <c r="G58" s="4"/>
      <c r="H58" s="4"/>
      <c r="I58" s="4"/>
      <c r="J58" s="4"/>
      <c r="K58" s="14"/>
      <c r="L58" s="4"/>
      <c r="M58" s="15"/>
      <c r="N58" s="4"/>
      <c r="O58" s="4"/>
      <c r="P58" s="14"/>
      <c r="Q58" s="14"/>
      <c r="R58" s="16"/>
      <c r="S58" s="4"/>
      <c r="T58" s="4"/>
      <c r="U58" s="14"/>
      <c r="V58" s="14"/>
      <c r="W58" s="14"/>
      <c r="X58" s="4"/>
      <c r="Y58" s="4"/>
      <c r="Z58" s="4"/>
      <c r="AA58" s="15"/>
      <c r="AB58" s="14"/>
      <c r="AC58" s="16"/>
      <c r="AD58" s="16"/>
      <c r="AE58" s="4"/>
      <c r="AF58" s="4"/>
      <c r="AG58" s="14"/>
      <c r="AH58" s="16"/>
      <c r="AI58" s="15"/>
      <c r="AJ58" s="4"/>
      <c r="AK58" s="14"/>
      <c r="AL58" s="14"/>
      <c r="AM58" s="15"/>
      <c r="AN58" s="4"/>
      <c r="AO58" s="14"/>
      <c r="AP58" s="14"/>
      <c r="AQ58" s="14"/>
      <c r="AR58" s="4"/>
      <c r="AS58" s="4"/>
      <c r="AT58" s="14"/>
      <c r="AU58" s="14"/>
      <c r="AV58" s="4"/>
      <c r="AW58" s="16"/>
      <c r="AX58" s="4"/>
      <c r="AY58" s="14"/>
      <c r="AZ58" s="4"/>
      <c r="BA58" s="14"/>
      <c r="BB58" s="16"/>
      <c r="BC58" s="4"/>
      <c r="BD58" s="4"/>
      <c r="BE58" s="14"/>
      <c r="BF58" s="14"/>
      <c r="BG58" s="16"/>
      <c r="BH58" s="17"/>
      <c r="BI58" s="17"/>
      <c r="BJ58" s="17"/>
      <c r="BK58" s="17"/>
      <c r="BL58" s="17"/>
      <c r="BM58" s="17"/>
      <c r="BN58" s="17"/>
      <c r="BO58" s="17"/>
      <c r="BP58" s="17"/>
      <c r="BQ58" s="17"/>
      <c r="BR58" s="22"/>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c r="DE58" s="17"/>
      <c r="DF58" s="17"/>
    </row>
    <row r="59" spans="2:110" s="12" customFormat="1" x14ac:dyDescent="0.2">
      <c r="B59" s="3"/>
      <c r="C59" s="3" t="s">
        <v>53</v>
      </c>
      <c r="D59" s="3"/>
      <c r="E59" s="13"/>
      <c r="F59" s="4" t="s">
        <v>191</v>
      </c>
      <c r="G59" s="4"/>
      <c r="H59" s="4"/>
      <c r="I59" s="4"/>
      <c r="J59" s="4"/>
      <c r="K59" s="14"/>
      <c r="L59" s="4"/>
      <c r="M59" s="15"/>
      <c r="N59" s="4"/>
      <c r="O59" s="4"/>
      <c r="P59" s="14"/>
      <c r="Q59" s="14"/>
      <c r="R59" s="16"/>
      <c r="S59" s="4"/>
      <c r="T59" s="4"/>
      <c r="U59" s="14"/>
      <c r="V59" s="14"/>
      <c r="W59" s="14"/>
      <c r="X59" s="4"/>
      <c r="Y59" s="4"/>
      <c r="Z59" s="4"/>
      <c r="AA59" s="15"/>
      <c r="AB59" s="14"/>
      <c r="AC59" s="16"/>
      <c r="AD59" s="16"/>
      <c r="AE59" s="4"/>
      <c r="AF59" s="4"/>
      <c r="AG59" s="14"/>
      <c r="AH59" s="16"/>
      <c r="AI59" s="15"/>
      <c r="AJ59" s="4"/>
      <c r="AK59" s="14"/>
      <c r="AL59" s="14"/>
      <c r="AM59" s="15"/>
      <c r="AN59" s="4"/>
      <c r="AO59" s="14"/>
      <c r="AP59" s="14"/>
      <c r="AQ59" s="14"/>
      <c r="AR59" s="4"/>
      <c r="AS59" s="4"/>
      <c r="AT59" s="14"/>
      <c r="AU59" s="14"/>
      <c r="AV59" s="4"/>
      <c r="AW59" s="16"/>
      <c r="AX59" s="4"/>
      <c r="AY59" s="14"/>
      <c r="AZ59" s="4"/>
      <c r="BA59" s="14"/>
      <c r="BB59" s="16"/>
      <c r="BC59" s="4"/>
      <c r="BD59" s="4"/>
      <c r="BE59" s="14"/>
      <c r="BF59" s="14"/>
      <c r="BG59" s="16"/>
      <c r="BH59" s="17"/>
      <c r="BI59" s="17"/>
      <c r="BJ59" s="17"/>
      <c r="BK59" s="17"/>
      <c r="BL59" s="17"/>
      <c r="BM59" s="17"/>
      <c r="BN59" s="17"/>
      <c r="BO59" s="17"/>
      <c r="BP59" s="17"/>
      <c r="BQ59" s="17"/>
      <c r="BR59" s="22"/>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c r="DE59" s="17"/>
      <c r="DF59" s="17"/>
    </row>
    <row r="60" spans="2:110" s="12" customFormat="1" x14ac:dyDescent="0.2">
      <c r="B60" s="3"/>
      <c r="C60" s="3" t="s">
        <v>66</v>
      </c>
      <c r="D60" s="3"/>
      <c r="E60" s="13"/>
      <c r="F60" s="4" t="s">
        <v>239</v>
      </c>
      <c r="G60" s="4"/>
      <c r="H60" s="4"/>
      <c r="I60" s="4"/>
      <c r="J60" s="4"/>
      <c r="K60" s="14"/>
      <c r="L60" s="4"/>
      <c r="M60" s="15"/>
      <c r="N60" s="4"/>
      <c r="O60" s="4"/>
      <c r="P60" s="14"/>
      <c r="Q60" s="14"/>
      <c r="R60" s="16"/>
      <c r="S60" s="4"/>
      <c r="T60" s="4"/>
      <c r="U60" s="14"/>
      <c r="V60" s="14"/>
      <c r="W60" s="14"/>
      <c r="X60" s="4"/>
      <c r="Y60" s="4"/>
      <c r="Z60" s="4"/>
      <c r="AA60" s="15"/>
      <c r="AB60" s="14"/>
      <c r="AC60" s="16"/>
      <c r="AD60" s="16"/>
      <c r="AE60" s="4"/>
      <c r="AF60" s="4"/>
      <c r="AG60" s="14"/>
      <c r="AH60" s="16"/>
      <c r="AI60" s="15"/>
      <c r="AJ60" s="4"/>
      <c r="AK60" s="14"/>
      <c r="AL60" s="14"/>
      <c r="AM60" s="15"/>
      <c r="AN60" s="4"/>
      <c r="AO60" s="14"/>
      <c r="AP60" s="14"/>
      <c r="AQ60" s="14"/>
      <c r="AR60" s="4"/>
      <c r="AS60" s="4"/>
      <c r="AT60" s="14"/>
      <c r="AU60" s="14"/>
      <c r="AV60" s="4"/>
      <c r="AW60" s="16"/>
      <c r="AX60" s="4"/>
      <c r="AY60" s="14"/>
      <c r="AZ60" s="4"/>
      <c r="BA60" s="14"/>
      <c r="BB60" s="16"/>
      <c r="BC60" s="4"/>
      <c r="BD60" s="4"/>
      <c r="BE60" s="14"/>
      <c r="BF60" s="14"/>
      <c r="BG60" s="16"/>
      <c r="BH60" s="17"/>
      <c r="BI60" s="17"/>
      <c r="BJ60" s="17"/>
      <c r="BK60" s="17"/>
      <c r="BL60" s="17"/>
      <c r="BM60" s="17"/>
      <c r="BN60" s="17"/>
      <c r="BO60" s="17"/>
      <c r="BP60" s="17"/>
      <c r="BQ60" s="17"/>
      <c r="BR60" s="22"/>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c r="DE60" s="17"/>
      <c r="DF60" s="17"/>
    </row>
    <row r="61" spans="2:110" s="12" customFormat="1" x14ac:dyDescent="0.2">
      <c r="B61" s="24" t="s">
        <v>32</v>
      </c>
      <c r="C61" s="3" t="s">
        <v>45</v>
      </c>
      <c r="D61" s="3"/>
      <c r="E61" s="13"/>
      <c r="F61" s="4" t="s">
        <v>194</v>
      </c>
      <c r="G61" s="4"/>
      <c r="H61" s="4"/>
      <c r="I61" s="4"/>
      <c r="J61" s="4"/>
      <c r="K61" s="14"/>
      <c r="L61" s="4"/>
      <c r="M61" s="15"/>
      <c r="N61" s="4"/>
      <c r="O61" s="4"/>
      <c r="P61" s="14"/>
      <c r="Q61" s="14"/>
      <c r="R61" s="16"/>
      <c r="S61" s="4"/>
      <c r="T61" s="4"/>
      <c r="U61" s="14"/>
      <c r="V61" s="14"/>
      <c r="W61" s="14"/>
      <c r="X61" s="4"/>
      <c r="Y61" s="4"/>
      <c r="Z61" s="4"/>
      <c r="AA61" s="15"/>
      <c r="AB61" s="14"/>
      <c r="AC61" s="16"/>
      <c r="AD61" s="16"/>
      <c r="AE61" s="4"/>
      <c r="AF61" s="4"/>
      <c r="AG61" s="14"/>
      <c r="AH61" s="16"/>
      <c r="AI61" s="15"/>
      <c r="AJ61" s="4"/>
      <c r="AK61" s="14"/>
      <c r="AL61" s="14"/>
      <c r="AM61" s="15"/>
      <c r="AN61" s="4"/>
      <c r="AO61" s="14"/>
      <c r="AP61" s="14"/>
      <c r="AQ61" s="14"/>
      <c r="AR61" s="4"/>
      <c r="AS61" s="4"/>
      <c r="AT61" s="14"/>
      <c r="AU61" s="14"/>
      <c r="AV61" s="4"/>
      <c r="AW61" s="16"/>
      <c r="AX61" s="4"/>
      <c r="AY61" s="14"/>
      <c r="AZ61" s="4"/>
      <c r="BA61" s="14"/>
      <c r="BB61" s="16"/>
      <c r="BC61" s="4"/>
      <c r="BD61" s="4"/>
      <c r="BE61" s="14"/>
      <c r="BF61" s="14"/>
      <c r="BG61" s="16"/>
      <c r="BH61" s="17"/>
      <c r="BI61" s="17"/>
      <c r="BJ61" s="17"/>
      <c r="BK61" s="17"/>
      <c r="BL61" s="17"/>
      <c r="BM61" s="17"/>
      <c r="BN61" s="17"/>
      <c r="BO61" s="17"/>
      <c r="BP61" s="17"/>
      <c r="BQ61" s="17"/>
      <c r="BR61" s="22"/>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c r="DE61" s="17"/>
      <c r="DF61" s="17"/>
    </row>
    <row r="62" spans="2:110" x14ac:dyDescent="0.2">
      <c r="C62" s="3" t="s">
        <v>46</v>
      </c>
      <c r="E62" s="10"/>
      <c r="F62" s="4" t="s">
        <v>195</v>
      </c>
    </row>
    <row r="63" spans="2:110" x14ac:dyDescent="0.2">
      <c r="C63" s="3" t="s">
        <v>47</v>
      </c>
      <c r="E63" s="10"/>
      <c r="F63" s="18" t="s">
        <v>196</v>
      </c>
    </row>
    <row r="64" spans="2:110" x14ac:dyDescent="0.2">
      <c r="C64" s="3" t="s">
        <v>48</v>
      </c>
      <c r="E64" s="10"/>
      <c r="F64" s="4" t="s">
        <v>197</v>
      </c>
    </row>
    <row r="65" spans="2:13" x14ac:dyDescent="0.2">
      <c r="C65" s="3" t="s">
        <v>49</v>
      </c>
      <c r="E65" s="10"/>
      <c r="F65" s="4" t="s">
        <v>198</v>
      </c>
    </row>
    <row r="66" spans="2:13" x14ac:dyDescent="0.2">
      <c r="C66" s="3" t="s">
        <v>54</v>
      </c>
      <c r="E66" s="10"/>
      <c r="F66" s="18" t="s">
        <v>193</v>
      </c>
    </row>
    <row r="67" spans="2:13" x14ac:dyDescent="0.2">
      <c r="C67" s="3" t="s">
        <v>55</v>
      </c>
      <c r="E67" s="10"/>
      <c r="F67" s="18" t="s">
        <v>192</v>
      </c>
    </row>
    <row r="68" spans="2:13" x14ac:dyDescent="0.2">
      <c r="C68" s="3" t="s">
        <v>51</v>
      </c>
      <c r="E68" s="10"/>
      <c r="F68" s="4" t="s">
        <v>200</v>
      </c>
    </row>
    <row r="69" spans="2:13" x14ac:dyDescent="0.2">
      <c r="C69" s="3" t="s">
        <v>56</v>
      </c>
      <c r="E69" s="10"/>
      <c r="F69" s="18" t="s">
        <v>201</v>
      </c>
    </row>
    <row r="70" spans="2:13" x14ac:dyDescent="0.2">
      <c r="C70" s="3" t="s">
        <v>67</v>
      </c>
      <c r="E70" s="10"/>
      <c r="F70" s="18" t="s">
        <v>224</v>
      </c>
      <c r="I70" s="3"/>
      <c r="J70" s="3"/>
      <c r="K70" s="3"/>
      <c r="L70" s="3"/>
      <c r="M70" s="3"/>
    </row>
    <row r="71" spans="2:13" x14ac:dyDescent="0.2">
      <c r="B71" s="29" t="s">
        <v>33</v>
      </c>
      <c r="C71" s="3" t="s">
        <v>45</v>
      </c>
      <c r="E71" s="10"/>
      <c r="F71" s="4" t="s">
        <v>194</v>
      </c>
      <c r="H71" s="3"/>
      <c r="I71" s="3"/>
      <c r="J71" s="3"/>
    </row>
    <row r="72" spans="2:13" x14ac:dyDescent="0.2">
      <c r="C72" s="3" t="s">
        <v>46</v>
      </c>
      <c r="E72" s="10"/>
      <c r="F72" s="4" t="s">
        <v>195</v>
      </c>
    </row>
    <row r="73" spans="2:13" x14ac:dyDescent="0.2">
      <c r="C73" s="3" t="s">
        <v>47</v>
      </c>
      <c r="E73" s="10"/>
      <c r="F73" s="18" t="s">
        <v>196</v>
      </c>
    </row>
    <row r="74" spans="2:13" x14ac:dyDescent="0.2">
      <c r="C74" s="3" t="s">
        <v>54</v>
      </c>
      <c r="E74" s="10"/>
      <c r="F74" s="18" t="s">
        <v>193</v>
      </c>
    </row>
    <row r="75" spans="2:13" x14ac:dyDescent="0.2">
      <c r="C75" s="3" t="s">
        <v>55</v>
      </c>
      <c r="E75" s="10"/>
      <c r="F75" s="18" t="s">
        <v>192</v>
      </c>
    </row>
    <row r="76" spans="2:13" x14ac:dyDescent="0.2">
      <c r="C76" s="3" t="s">
        <v>50</v>
      </c>
      <c r="E76" s="10"/>
      <c r="F76" s="14" t="s">
        <v>199</v>
      </c>
    </row>
    <row r="77" spans="2:13" x14ac:dyDescent="0.2">
      <c r="C77" s="3" t="s">
        <v>51</v>
      </c>
      <c r="E77" s="10"/>
      <c r="F77" s="4" t="s">
        <v>200</v>
      </c>
    </row>
    <row r="78" spans="2:13" x14ac:dyDescent="0.2">
      <c r="C78" s="3" t="s">
        <v>62</v>
      </c>
      <c r="E78" s="10"/>
      <c r="F78" s="18" t="s">
        <v>214</v>
      </c>
    </row>
    <row r="79" spans="2:13" x14ac:dyDescent="0.2">
      <c r="C79" s="3" t="s">
        <v>68</v>
      </c>
      <c r="E79" s="10"/>
      <c r="F79" s="18" t="s">
        <v>233</v>
      </c>
    </row>
    <row r="80" spans="2:13" x14ac:dyDescent="0.2">
      <c r="B80" s="29" t="s">
        <v>34</v>
      </c>
      <c r="C80" s="3" t="s">
        <v>45</v>
      </c>
      <c r="E80" s="10"/>
      <c r="F80" s="4" t="s">
        <v>194</v>
      </c>
    </row>
    <row r="81" spans="2:6" x14ac:dyDescent="0.2">
      <c r="C81" s="3" t="s">
        <v>46</v>
      </c>
      <c r="E81" s="10"/>
      <c r="F81" s="4" t="s">
        <v>195</v>
      </c>
    </row>
    <row r="82" spans="2:6" x14ac:dyDescent="0.2">
      <c r="C82" s="3" t="s">
        <v>47</v>
      </c>
      <c r="E82" s="10"/>
      <c r="F82" s="18" t="s">
        <v>196</v>
      </c>
    </row>
    <row r="83" spans="2:6" x14ac:dyDescent="0.2">
      <c r="C83" s="3" t="s">
        <v>54</v>
      </c>
      <c r="E83" s="10"/>
      <c r="F83" s="18" t="s">
        <v>193</v>
      </c>
    </row>
    <row r="84" spans="2:6" x14ac:dyDescent="0.2">
      <c r="C84" s="3" t="s">
        <v>55</v>
      </c>
      <c r="E84" s="10"/>
      <c r="F84" s="18" t="s">
        <v>192</v>
      </c>
    </row>
    <row r="85" spans="2:6" x14ac:dyDescent="0.2">
      <c r="C85" s="3" t="s">
        <v>50</v>
      </c>
      <c r="E85" s="10"/>
      <c r="F85" s="14" t="s">
        <v>199</v>
      </c>
    </row>
    <row r="86" spans="2:6" x14ac:dyDescent="0.2">
      <c r="C86" s="3" t="s">
        <v>51</v>
      </c>
      <c r="E86" s="10"/>
      <c r="F86" s="4" t="s">
        <v>200</v>
      </c>
    </row>
    <row r="87" spans="2:6" x14ac:dyDescent="0.2">
      <c r="C87" s="3" t="s">
        <v>63</v>
      </c>
      <c r="E87" s="10"/>
      <c r="F87" s="18" t="s">
        <v>219</v>
      </c>
    </row>
    <row r="88" spans="2:6" x14ac:dyDescent="0.2">
      <c r="C88" s="3" t="s">
        <v>68</v>
      </c>
      <c r="E88" s="10"/>
      <c r="F88" s="18" t="s">
        <v>233</v>
      </c>
    </row>
    <row r="89" spans="2:6" x14ac:dyDescent="0.2">
      <c r="B89" s="29" t="s">
        <v>35</v>
      </c>
      <c r="C89" s="3" t="s">
        <v>45</v>
      </c>
      <c r="E89" s="10"/>
      <c r="F89" s="4" t="s">
        <v>194</v>
      </c>
    </row>
    <row r="90" spans="2:6" x14ac:dyDescent="0.2">
      <c r="C90" s="3" t="s">
        <v>46</v>
      </c>
      <c r="E90" s="10"/>
      <c r="F90" s="4" t="s">
        <v>195</v>
      </c>
    </row>
    <row r="91" spans="2:6" x14ac:dyDescent="0.2">
      <c r="C91" s="3" t="s">
        <v>47</v>
      </c>
      <c r="E91" s="10"/>
      <c r="F91" s="18" t="s">
        <v>196</v>
      </c>
    </row>
    <row r="92" spans="2:6" x14ac:dyDescent="0.2">
      <c r="C92" s="3" t="s">
        <v>54</v>
      </c>
      <c r="E92" s="10"/>
      <c r="F92" s="18" t="s">
        <v>193</v>
      </c>
    </row>
    <row r="93" spans="2:6" x14ac:dyDescent="0.2">
      <c r="C93" s="3" t="s">
        <v>55</v>
      </c>
      <c r="E93" s="10"/>
      <c r="F93" s="18" t="s">
        <v>192</v>
      </c>
    </row>
    <row r="94" spans="2:6" x14ac:dyDescent="0.2">
      <c r="C94" s="3" t="s">
        <v>50</v>
      </c>
      <c r="E94" s="10"/>
      <c r="F94" s="14" t="s">
        <v>199</v>
      </c>
    </row>
    <row r="95" spans="2:6" x14ac:dyDescent="0.2">
      <c r="C95" s="3" t="s">
        <v>51</v>
      </c>
      <c r="E95" s="10"/>
      <c r="F95" s="4" t="s">
        <v>200</v>
      </c>
    </row>
    <row r="96" spans="2:6" x14ac:dyDescent="0.2">
      <c r="C96" s="3" t="s">
        <v>64</v>
      </c>
      <c r="E96" s="10"/>
      <c r="F96" s="18" t="s">
        <v>222</v>
      </c>
    </row>
    <row r="97" spans="2:12" x14ac:dyDescent="0.2">
      <c r="C97" s="3" t="s">
        <v>68</v>
      </c>
      <c r="E97" s="10"/>
      <c r="F97" s="18" t="s">
        <v>233</v>
      </c>
    </row>
    <row r="98" spans="2:12" x14ac:dyDescent="0.2">
      <c r="B98" s="29" t="s">
        <v>36</v>
      </c>
      <c r="C98" s="3" t="s">
        <v>45</v>
      </c>
      <c r="E98" s="10"/>
      <c r="F98" s="4" t="s">
        <v>194</v>
      </c>
    </row>
    <row r="99" spans="2:12" x14ac:dyDescent="0.2">
      <c r="C99" s="3" t="s">
        <v>46</v>
      </c>
      <c r="E99" s="10"/>
      <c r="F99" s="4" t="s">
        <v>195</v>
      </c>
    </row>
    <row r="100" spans="2:12" x14ac:dyDescent="0.2">
      <c r="C100" s="3" t="s">
        <v>47</v>
      </c>
      <c r="E100" s="10"/>
      <c r="F100" s="18" t="s">
        <v>196</v>
      </c>
    </row>
    <row r="101" spans="2:12" x14ac:dyDescent="0.2">
      <c r="C101" s="3" t="s">
        <v>54</v>
      </c>
      <c r="E101" s="10"/>
      <c r="F101" s="18" t="s">
        <v>193</v>
      </c>
    </row>
    <row r="102" spans="2:12" x14ac:dyDescent="0.2">
      <c r="C102" s="3" t="s">
        <v>55</v>
      </c>
      <c r="E102" s="10"/>
      <c r="F102" s="18" t="s">
        <v>192</v>
      </c>
      <c r="H102" s="3"/>
      <c r="I102" s="3"/>
      <c r="J102" s="3"/>
      <c r="K102" s="3"/>
      <c r="L102" s="3"/>
    </row>
    <row r="103" spans="2:12" x14ac:dyDescent="0.2">
      <c r="C103" s="3" t="s">
        <v>50</v>
      </c>
      <c r="E103" s="10"/>
      <c r="F103" s="14" t="s">
        <v>199</v>
      </c>
      <c r="H103" s="3"/>
      <c r="I103" s="3"/>
      <c r="J103" s="3"/>
      <c r="K103" s="3"/>
      <c r="L103" s="3"/>
    </row>
    <row r="104" spans="2:12" x14ac:dyDescent="0.2">
      <c r="C104" s="3" t="s">
        <v>51</v>
      </c>
      <c r="E104" s="10"/>
      <c r="F104" s="4" t="s">
        <v>200</v>
      </c>
    </row>
    <row r="105" spans="2:12" x14ac:dyDescent="0.2">
      <c r="C105" s="3" t="s">
        <v>65</v>
      </c>
      <c r="E105" s="10"/>
      <c r="F105" s="18" t="s">
        <v>258</v>
      </c>
    </row>
    <row r="106" spans="2:12" x14ac:dyDescent="0.2">
      <c r="C106" s="3" t="s">
        <v>68</v>
      </c>
      <c r="E106" s="10"/>
      <c r="F106" s="18" t="s">
        <v>233</v>
      </c>
    </row>
    <row r="107" spans="2:12" x14ac:dyDescent="0.2">
      <c r="B107" s="25" t="s">
        <v>37</v>
      </c>
      <c r="C107" s="3" t="s">
        <v>45</v>
      </c>
      <c r="E107" s="10"/>
      <c r="F107" s="4" t="s">
        <v>194</v>
      </c>
    </row>
    <row r="108" spans="2:12" x14ac:dyDescent="0.2">
      <c r="C108" s="3" t="s">
        <v>46</v>
      </c>
      <c r="E108" s="10"/>
      <c r="F108" s="4" t="s">
        <v>195</v>
      </c>
    </row>
    <row r="109" spans="2:12" x14ac:dyDescent="0.2">
      <c r="C109" s="3" t="s">
        <v>47</v>
      </c>
      <c r="E109" s="10"/>
      <c r="F109" s="18" t="s">
        <v>196</v>
      </c>
    </row>
    <row r="110" spans="2:12" x14ac:dyDescent="0.2">
      <c r="C110" s="3" t="s">
        <v>48</v>
      </c>
      <c r="E110" s="10"/>
      <c r="F110" s="4" t="s">
        <v>197</v>
      </c>
    </row>
    <row r="111" spans="2:12" x14ac:dyDescent="0.2">
      <c r="C111" s="3" t="s">
        <v>49</v>
      </c>
      <c r="E111" s="10"/>
      <c r="F111" s="4" t="s">
        <v>198</v>
      </c>
    </row>
    <row r="112" spans="2:12" x14ac:dyDescent="0.2">
      <c r="C112" s="3" t="s">
        <v>54</v>
      </c>
      <c r="E112" s="10"/>
      <c r="F112" s="18" t="s">
        <v>193</v>
      </c>
    </row>
    <row r="113" spans="2:6" x14ac:dyDescent="0.2">
      <c r="C113" s="3" t="s">
        <v>55</v>
      </c>
      <c r="E113" s="10"/>
      <c r="F113" s="18" t="s">
        <v>192</v>
      </c>
    </row>
    <row r="114" spans="2:6" x14ac:dyDescent="0.2">
      <c r="C114" s="3" t="s">
        <v>50</v>
      </c>
      <c r="E114" s="10"/>
      <c r="F114" s="14" t="s">
        <v>199</v>
      </c>
    </row>
    <row r="115" spans="2:6" x14ac:dyDescent="0.2">
      <c r="C115" s="3" t="s">
        <v>61</v>
      </c>
      <c r="E115" s="10"/>
      <c r="F115" s="18" t="s">
        <v>208</v>
      </c>
    </row>
    <row r="116" spans="2:6" x14ac:dyDescent="0.2">
      <c r="C116" s="3" t="s">
        <v>69</v>
      </c>
      <c r="E116" s="10"/>
      <c r="F116" s="18" t="s">
        <v>229</v>
      </c>
    </row>
    <row r="117" spans="2:6" x14ac:dyDescent="0.2">
      <c r="B117" s="30" t="s">
        <v>38</v>
      </c>
      <c r="C117" s="3" t="s">
        <v>48</v>
      </c>
      <c r="E117" s="10"/>
      <c r="F117" s="4" t="s">
        <v>197</v>
      </c>
    </row>
    <row r="118" spans="2:6" x14ac:dyDescent="0.2">
      <c r="C118" s="3" t="s">
        <v>49</v>
      </c>
      <c r="E118" s="10"/>
      <c r="F118" s="4" t="s">
        <v>198</v>
      </c>
    </row>
    <row r="119" spans="2:6" x14ac:dyDescent="0.2">
      <c r="C119" s="3" t="s">
        <v>54</v>
      </c>
      <c r="E119" s="10"/>
      <c r="F119" s="18" t="s">
        <v>193</v>
      </c>
    </row>
    <row r="120" spans="2:6" x14ac:dyDescent="0.2">
      <c r="C120" s="3" t="s">
        <v>55</v>
      </c>
      <c r="E120" s="10"/>
      <c r="F120" s="18" t="s">
        <v>192</v>
      </c>
    </row>
    <row r="121" spans="2:6" x14ac:dyDescent="0.2">
      <c r="C121" s="3" t="s">
        <v>50</v>
      </c>
      <c r="E121" s="10"/>
      <c r="F121" s="14" t="s">
        <v>199</v>
      </c>
    </row>
    <row r="122" spans="2:6" x14ac:dyDescent="0.2">
      <c r="C122" s="3" t="s">
        <v>51</v>
      </c>
      <c r="E122" s="10"/>
      <c r="F122" s="4" t="s">
        <v>200</v>
      </c>
    </row>
    <row r="123" spans="2:6" x14ac:dyDescent="0.2">
      <c r="C123" s="3" t="s">
        <v>60</v>
      </c>
      <c r="E123" s="10"/>
      <c r="F123" s="18" t="s">
        <v>247</v>
      </c>
    </row>
    <row r="124" spans="2:6" x14ac:dyDescent="0.2">
      <c r="C124" s="3" t="s">
        <v>70</v>
      </c>
      <c r="E124" s="10"/>
      <c r="F124" s="18" t="s">
        <v>238</v>
      </c>
    </row>
    <row r="125" spans="2:6" x14ac:dyDescent="0.2">
      <c r="B125" s="30" t="s">
        <v>28</v>
      </c>
      <c r="C125" s="3" t="s">
        <v>48</v>
      </c>
      <c r="E125" s="10"/>
      <c r="F125" s="4" t="s">
        <v>197</v>
      </c>
    </row>
    <row r="126" spans="2:6" x14ac:dyDescent="0.2">
      <c r="C126" s="3" t="s">
        <v>49</v>
      </c>
      <c r="E126" s="10"/>
      <c r="F126" s="4" t="s">
        <v>198</v>
      </c>
    </row>
    <row r="127" spans="2:6" x14ac:dyDescent="0.2">
      <c r="C127" s="3" t="s">
        <v>54</v>
      </c>
      <c r="E127" s="10"/>
      <c r="F127" s="18" t="s">
        <v>193</v>
      </c>
    </row>
    <row r="128" spans="2:6" x14ac:dyDescent="0.2">
      <c r="C128" s="3" t="s">
        <v>55</v>
      </c>
      <c r="E128" s="10"/>
      <c r="F128" s="18" t="s">
        <v>192</v>
      </c>
    </row>
    <row r="129" spans="2:6" x14ac:dyDescent="0.2">
      <c r="C129" s="3" t="s">
        <v>50</v>
      </c>
      <c r="E129" s="10"/>
      <c r="F129" s="14" t="s">
        <v>199</v>
      </c>
    </row>
    <row r="130" spans="2:6" x14ac:dyDescent="0.2">
      <c r="C130" s="3" t="s">
        <v>51</v>
      </c>
      <c r="E130" s="10"/>
      <c r="F130" s="4" t="s">
        <v>200</v>
      </c>
    </row>
    <row r="131" spans="2:6" x14ac:dyDescent="0.2">
      <c r="C131" s="3" t="s">
        <v>59</v>
      </c>
      <c r="E131" s="10"/>
      <c r="F131" s="18" t="s">
        <v>246</v>
      </c>
    </row>
    <row r="132" spans="2:6" x14ac:dyDescent="0.2">
      <c r="C132" s="3" t="s">
        <v>70</v>
      </c>
      <c r="E132" s="10"/>
      <c r="F132" s="18" t="s">
        <v>238</v>
      </c>
    </row>
    <row r="133" spans="2:6" x14ac:dyDescent="0.2">
      <c r="B133" s="30" t="s">
        <v>39</v>
      </c>
      <c r="C133" s="3" t="s">
        <v>48</v>
      </c>
      <c r="E133" s="10"/>
      <c r="F133" s="4" t="s">
        <v>197</v>
      </c>
    </row>
    <row r="134" spans="2:6" x14ac:dyDescent="0.2">
      <c r="C134" s="3" t="s">
        <v>49</v>
      </c>
      <c r="F134" s="4" t="s">
        <v>198</v>
      </c>
    </row>
    <row r="135" spans="2:6" x14ac:dyDescent="0.2">
      <c r="C135" s="3" t="s">
        <v>54</v>
      </c>
      <c r="F135" s="18" t="s">
        <v>193</v>
      </c>
    </row>
    <row r="136" spans="2:6" x14ac:dyDescent="0.2">
      <c r="C136" s="3" t="s">
        <v>55</v>
      </c>
      <c r="F136" s="18" t="s">
        <v>192</v>
      </c>
    </row>
    <row r="137" spans="2:6" x14ac:dyDescent="0.2">
      <c r="C137" s="3" t="s">
        <v>50</v>
      </c>
      <c r="F137" s="14" t="s">
        <v>199</v>
      </c>
    </row>
    <row r="138" spans="2:6" x14ac:dyDescent="0.2">
      <c r="C138" s="3" t="s">
        <v>51</v>
      </c>
      <c r="F138" s="4" t="s">
        <v>200</v>
      </c>
    </row>
    <row r="139" spans="2:6" x14ac:dyDescent="0.2">
      <c r="C139" s="3" t="s">
        <v>58</v>
      </c>
      <c r="F139" s="18" t="s">
        <v>245</v>
      </c>
    </row>
    <row r="140" spans="2:6" x14ac:dyDescent="0.2">
      <c r="C140" s="3" t="s">
        <v>70</v>
      </c>
      <c r="F140" s="18" t="s">
        <v>238</v>
      </c>
    </row>
    <row r="141" spans="2:6" x14ac:dyDescent="0.2">
      <c r="B141" s="27" t="s">
        <v>41</v>
      </c>
      <c r="C141" s="3" t="s">
        <v>49</v>
      </c>
      <c r="E141" s="10"/>
      <c r="F141" s="4" t="s">
        <v>198</v>
      </c>
    </row>
    <row r="142" spans="2:6" x14ac:dyDescent="0.2">
      <c r="C142" s="3" t="s">
        <v>54</v>
      </c>
      <c r="D142" s="7"/>
      <c r="F142" s="18" t="s">
        <v>193</v>
      </c>
    </row>
    <row r="143" spans="2:6" x14ac:dyDescent="0.2">
      <c r="B143" s="5"/>
      <c r="C143" s="3" t="s">
        <v>55</v>
      </c>
      <c r="D143" s="7"/>
      <c r="F143" s="18" t="s">
        <v>192</v>
      </c>
    </row>
    <row r="144" spans="2:6" x14ac:dyDescent="0.2">
      <c r="B144" s="5"/>
      <c r="C144" s="3" t="s">
        <v>50</v>
      </c>
      <c r="F144" s="14" t="s">
        <v>199</v>
      </c>
    </row>
    <row r="145" spans="2:6" x14ac:dyDescent="0.2">
      <c r="B145" s="5"/>
      <c r="C145" s="3" t="s">
        <v>51</v>
      </c>
      <c r="F145" s="4" t="s">
        <v>200</v>
      </c>
    </row>
    <row r="146" spans="2:6" x14ac:dyDescent="0.2">
      <c r="B146" s="5"/>
      <c r="C146" s="3" t="s">
        <v>57</v>
      </c>
      <c r="F146" s="18" t="s">
        <v>248</v>
      </c>
    </row>
    <row r="147" spans="2:6" x14ac:dyDescent="0.2">
      <c r="B147" s="5"/>
      <c r="C147" s="3" t="s">
        <v>70</v>
      </c>
      <c r="F147" s="18" t="s">
        <v>238</v>
      </c>
    </row>
    <row r="148" spans="2:6" x14ac:dyDescent="0.2">
      <c r="B148" s="5"/>
    </row>
  </sheetData>
  <conditionalFormatting sqref="F33 F69:F70 F78 F105:F109 F116 F133">
    <cfRule type="duplicateValues" dxfId="25" priority="15"/>
  </conditionalFormatting>
  <conditionalFormatting sqref="AI2">
    <cfRule type="duplicateValues" dxfId="24" priority="14"/>
  </conditionalFormatting>
  <conditionalFormatting sqref="AT2">
    <cfRule type="duplicateValues" dxfId="23" priority="13"/>
  </conditionalFormatting>
  <conditionalFormatting sqref="AJ2">
    <cfRule type="duplicateValues" dxfId="22" priority="12"/>
  </conditionalFormatting>
  <conditionalFormatting sqref="AU2">
    <cfRule type="duplicateValues" dxfId="21" priority="11"/>
  </conditionalFormatting>
  <conditionalFormatting sqref="AK2">
    <cfRule type="duplicateValues" dxfId="20" priority="10"/>
  </conditionalFormatting>
  <conditionalFormatting sqref="AL2">
    <cfRule type="duplicateValues" dxfId="19" priority="9"/>
  </conditionalFormatting>
  <conditionalFormatting sqref="AM2">
    <cfRule type="duplicateValues" dxfId="18" priority="8"/>
  </conditionalFormatting>
  <conditionalFormatting sqref="AN2 AF2">
    <cfRule type="duplicateValues" dxfId="17" priority="7"/>
  </conditionalFormatting>
  <conditionalFormatting sqref="AV2">
    <cfRule type="duplicateValues" dxfId="16" priority="6"/>
  </conditionalFormatting>
  <conditionalFormatting sqref="AW2">
    <cfRule type="duplicateValues" dxfId="15" priority="5"/>
  </conditionalFormatting>
  <conditionalFormatting sqref="AO2">
    <cfRule type="duplicateValues" dxfId="14" priority="4"/>
  </conditionalFormatting>
  <conditionalFormatting sqref="AP2">
    <cfRule type="duplicateValues" dxfId="13" priority="3"/>
  </conditionalFormatting>
  <conditionalFormatting sqref="AQ2">
    <cfRule type="duplicateValues" dxfId="12" priority="2"/>
  </conditionalFormatting>
  <conditionalFormatting sqref="AR2">
    <cfRule type="duplicateValues" dxfId="11" priority="1"/>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4"/>
  <sheetViews>
    <sheetView topLeftCell="A76" workbookViewId="0">
      <selection activeCell="A90" sqref="A90"/>
    </sheetView>
  </sheetViews>
  <sheetFormatPr defaultRowHeight="15" x14ac:dyDescent="0.25"/>
  <cols>
    <col min="1" max="1" width="69.140625" bestFit="1" customWidth="1"/>
    <col min="2" max="2" width="3.28515625" customWidth="1"/>
    <col min="3" max="3" width="42" customWidth="1"/>
    <col min="4" max="4" width="7" customWidth="1"/>
    <col min="5" max="5" width="20.7109375" style="113" customWidth="1"/>
  </cols>
  <sheetData>
    <row r="1" spans="1:5" x14ac:dyDescent="0.25">
      <c r="A1" s="114" t="s">
        <v>409</v>
      </c>
      <c r="B1" s="114"/>
      <c r="C1" s="114" t="s">
        <v>370</v>
      </c>
    </row>
    <row r="2" spans="1:5" x14ac:dyDescent="0.25">
      <c r="A2" t="s">
        <v>129</v>
      </c>
      <c r="C2" t="s">
        <v>72</v>
      </c>
    </row>
    <row r="3" spans="1:5" x14ac:dyDescent="0.25">
      <c r="A3" t="s">
        <v>131</v>
      </c>
      <c r="C3" t="s">
        <v>72</v>
      </c>
    </row>
    <row r="4" spans="1:5" x14ac:dyDescent="0.25">
      <c r="A4" t="s">
        <v>250</v>
      </c>
      <c r="C4" t="s">
        <v>421</v>
      </c>
    </row>
    <row r="5" spans="1:5" x14ac:dyDescent="0.25">
      <c r="A5" t="s">
        <v>130</v>
      </c>
      <c r="C5" t="s">
        <v>72</v>
      </c>
    </row>
    <row r="6" spans="1:5" x14ac:dyDescent="0.25">
      <c r="A6" t="s">
        <v>458</v>
      </c>
      <c r="C6" t="s">
        <v>72</v>
      </c>
    </row>
    <row r="7" spans="1:5" ht="15.75" thickBot="1" x14ac:dyDescent="0.3">
      <c r="A7" t="s">
        <v>134</v>
      </c>
      <c r="C7" t="s">
        <v>72</v>
      </c>
    </row>
    <row r="8" spans="1:5" x14ac:dyDescent="0.25">
      <c r="A8" s="189" t="s">
        <v>181</v>
      </c>
      <c r="B8" s="189"/>
      <c r="C8" s="189" t="s">
        <v>72</v>
      </c>
      <c r="E8" s="113" t="s">
        <v>466</v>
      </c>
    </row>
    <row r="9" spans="1:5" x14ac:dyDescent="0.25">
      <c r="A9" t="s">
        <v>135</v>
      </c>
      <c r="C9" t="s">
        <v>72</v>
      </c>
    </row>
    <row r="10" spans="1:5" x14ac:dyDescent="0.25">
      <c r="A10" t="s">
        <v>136</v>
      </c>
      <c r="C10" t="s">
        <v>72</v>
      </c>
    </row>
    <row r="11" spans="1:5" x14ac:dyDescent="0.25">
      <c r="A11" s="123" t="s">
        <v>137</v>
      </c>
      <c r="B11" s="123"/>
      <c r="C11" s="123" t="s">
        <v>382</v>
      </c>
    </row>
    <row r="12" spans="1:5" x14ac:dyDescent="0.25">
      <c r="A12" t="s">
        <v>550</v>
      </c>
      <c r="C12" t="s">
        <v>382</v>
      </c>
    </row>
    <row r="13" spans="1:5" ht="15.75" thickBot="1" x14ac:dyDescent="0.3">
      <c r="A13" s="121" t="s">
        <v>371</v>
      </c>
      <c r="B13" s="121"/>
      <c r="C13" s="121" t="s">
        <v>382</v>
      </c>
    </row>
    <row r="14" spans="1:5" x14ac:dyDescent="0.25">
      <c r="A14" t="s">
        <v>140</v>
      </c>
      <c r="C14" t="s">
        <v>72</v>
      </c>
      <c r="E14" s="113" t="s">
        <v>386</v>
      </c>
    </row>
    <row r="15" spans="1:5" x14ac:dyDescent="0.25">
      <c r="A15" t="s">
        <v>255</v>
      </c>
      <c r="C15" t="s">
        <v>72</v>
      </c>
    </row>
    <row r="16" spans="1:5" x14ac:dyDescent="0.25">
      <c r="A16" t="s">
        <v>141</v>
      </c>
      <c r="C16" t="s">
        <v>381</v>
      </c>
    </row>
    <row r="17" spans="1:5" x14ac:dyDescent="0.25">
      <c r="A17" t="s">
        <v>256</v>
      </c>
      <c r="C17" t="s">
        <v>525</v>
      </c>
    </row>
    <row r="18" spans="1:5" x14ac:dyDescent="0.25">
      <c r="A18" t="s">
        <v>180</v>
      </c>
      <c r="C18" t="s">
        <v>381</v>
      </c>
    </row>
    <row r="19" spans="1:5" x14ac:dyDescent="0.25">
      <c r="A19" t="s">
        <v>143</v>
      </c>
      <c r="C19" t="s">
        <v>525</v>
      </c>
    </row>
    <row r="20" spans="1:5" x14ac:dyDescent="0.25">
      <c r="A20" t="s">
        <v>142</v>
      </c>
      <c r="C20" t="s">
        <v>532</v>
      </c>
    </row>
    <row r="21" spans="1:5" x14ac:dyDescent="0.25">
      <c r="A21" t="s">
        <v>257</v>
      </c>
      <c r="C21" t="s">
        <v>533</v>
      </c>
    </row>
    <row r="22" spans="1:5" x14ac:dyDescent="0.25">
      <c r="A22" t="s">
        <v>144</v>
      </c>
      <c r="C22" t="s">
        <v>526</v>
      </c>
    </row>
    <row r="23" spans="1:5" ht="15.75" thickBot="1" x14ac:dyDescent="0.3">
      <c r="A23" s="121" t="s">
        <v>145</v>
      </c>
      <c r="B23" s="121"/>
      <c r="C23" s="121" t="s">
        <v>526</v>
      </c>
    </row>
    <row r="24" spans="1:5" x14ac:dyDescent="0.25">
      <c r="A24" t="s">
        <v>202</v>
      </c>
      <c r="C24" t="s">
        <v>72</v>
      </c>
    </row>
    <row r="25" spans="1:5" x14ac:dyDescent="0.25">
      <c r="A25" t="s">
        <v>91</v>
      </c>
      <c r="C25" t="s">
        <v>72</v>
      </c>
    </row>
    <row r="26" spans="1:5" ht="15.75" thickBot="1" x14ac:dyDescent="0.3">
      <c r="A26" s="121" t="s">
        <v>203</v>
      </c>
      <c r="B26" s="121"/>
      <c r="C26" s="121" t="s">
        <v>72</v>
      </c>
    </row>
    <row r="27" spans="1:5" x14ac:dyDescent="0.25">
      <c r="A27" t="s">
        <v>114</v>
      </c>
      <c r="C27" t="s">
        <v>72</v>
      </c>
      <c r="E27" s="113" t="s">
        <v>387</v>
      </c>
    </row>
    <row r="28" spans="1:5" x14ac:dyDescent="0.25">
      <c r="A28" t="s">
        <v>116</v>
      </c>
      <c r="C28" t="s">
        <v>72</v>
      </c>
    </row>
    <row r="29" spans="1:5" x14ac:dyDescent="0.25">
      <c r="A29" t="s">
        <v>115</v>
      </c>
      <c r="C29" t="s">
        <v>368</v>
      </c>
    </row>
    <row r="30" spans="1:5" x14ac:dyDescent="0.25">
      <c r="A30" t="s">
        <v>117</v>
      </c>
      <c r="C30" t="s">
        <v>367</v>
      </c>
    </row>
    <row r="31" spans="1:5" x14ac:dyDescent="0.25">
      <c r="A31" t="s">
        <v>118</v>
      </c>
      <c r="C31" t="s">
        <v>369</v>
      </c>
    </row>
    <row r="32" spans="1:5" ht="15.75" thickBot="1" x14ac:dyDescent="0.3">
      <c r="A32" s="121" t="s">
        <v>119</v>
      </c>
      <c r="B32" s="121"/>
      <c r="C32" s="121" t="s">
        <v>369</v>
      </c>
    </row>
    <row r="33" spans="1:5" ht="15.75" thickBot="1" x14ac:dyDescent="0.3">
      <c r="A33" s="121" t="s">
        <v>403</v>
      </c>
      <c r="B33" s="121"/>
      <c r="C33" s="121" t="s">
        <v>72</v>
      </c>
    </row>
    <row r="34" spans="1:5" x14ac:dyDescent="0.25">
      <c r="A34" s="127" t="s">
        <v>81</v>
      </c>
      <c r="B34" s="123"/>
      <c r="C34" t="s">
        <v>534</v>
      </c>
    </row>
    <row r="35" spans="1:5" x14ac:dyDescent="0.25">
      <c r="A35" t="s">
        <v>235</v>
      </c>
      <c r="C35" t="s">
        <v>72</v>
      </c>
      <c r="E35" s="113" t="s">
        <v>388</v>
      </c>
    </row>
    <row r="36" spans="1:5" x14ac:dyDescent="0.25">
      <c r="A36" t="s">
        <v>77</v>
      </c>
      <c r="C36" t="s">
        <v>72</v>
      </c>
      <c r="E36"/>
    </row>
    <row r="37" spans="1:5" x14ac:dyDescent="0.25">
      <c r="A37" t="s">
        <v>74</v>
      </c>
      <c r="C37" t="s">
        <v>72</v>
      </c>
      <c r="E37"/>
    </row>
    <row r="38" spans="1:5" x14ac:dyDescent="0.25">
      <c r="A38" t="s">
        <v>75</v>
      </c>
      <c r="C38" t="s">
        <v>72</v>
      </c>
      <c r="E38"/>
    </row>
    <row r="39" spans="1:5" x14ac:dyDescent="0.25">
      <c r="A39" t="s">
        <v>183</v>
      </c>
      <c r="C39" t="s">
        <v>72</v>
      </c>
    </row>
    <row r="40" spans="1:5" x14ac:dyDescent="0.25">
      <c r="A40" t="s">
        <v>79</v>
      </c>
      <c r="C40" t="s">
        <v>512</v>
      </c>
    </row>
    <row r="41" spans="1:5" x14ac:dyDescent="0.25">
      <c r="A41" t="s">
        <v>205</v>
      </c>
      <c r="C41" t="s">
        <v>520</v>
      </c>
    </row>
    <row r="42" spans="1:5" x14ac:dyDescent="0.25">
      <c r="A42" s="127" t="s">
        <v>85</v>
      </c>
      <c r="C42" t="s">
        <v>515</v>
      </c>
    </row>
    <row r="43" spans="1:5" x14ac:dyDescent="0.25">
      <c r="A43" t="s">
        <v>502</v>
      </c>
      <c r="C43" t="s">
        <v>72</v>
      </c>
    </row>
    <row r="44" spans="1:5" x14ac:dyDescent="0.25">
      <c r="A44" t="s">
        <v>236</v>
      </c>
      <c r="C44" t="s">
        <v>384</v>
      </c>
    </row>
    <row r="45" spans="1:5" x14ac:dyDescent="0.25">
      <c r="A45" t="s">
        <v>211</v>
      </c>
      <c r="C45" t="s">
        <v>520</v>
      </c>
    </row>
    <row r="46" spans="1:5" x14ac:dyDescent="0.25">
      <c r="A46" s="125" t="s">
        <v>499</v>
      </c>
      <c r="B46" s="125"/>
      <c r="C46" s="125" t="s">
        <v>530</v>
      </c>
    </row>
    <row r="47" spans="1:5" x14ac:dyDescent="0.25">
      <c r="A47" t="s">
        <v>213</v>
      </c>
      <c r="C47" t="s">
        <v>380</v>
      </c>
    </row>
    <row r="48" spans="1:5" x14ac:dyDescent="0.25">
      <c r="A48" t="s">
        <v>206</v>
      </c>
      <c r="C48" t="s">
        <v>385</v>
      </c>
    </row>
    <row r="49" spans="1:3" x14ac:dyDescent="0.25">
      <c r="A49" t="s">
        <v>216</v>
      </c>
      <c r="C49" t="s">
        <v>521</v>
      </c>
    </row>
    <row r="50" spans="1:3" x14ac:dyDescent="0.25">
      <c r="A50" t="s">
        <v>186</v>
      </c>
      <c r="C50" t="s">
        <v>522</v>
      </c>
    </row>
    <row r="51" spans="1:3" x14ac:dyDescent="0.25">
      <c r="A51" t="s">
        <v>76</v>
      </c>
      <c r="C51" t="s">
        <v>72</v>
      </c>
    </row>
    <row r="52" spans="1:3" x14ac:dyDescent="0.25">
      <c r="A52" t="s">
        <v>78</v>
      </c>
      <c r="C52" t="s">
        <v>72</v>
      </c>
    </row>
    <row r="53" spans="1:3" x14ac:dyDescent="0.25">
      <c r="A53" s="214" t="s">
        <v>89</v>
      </c>
      <c r="C53" t="s">
        <v>518</v>
      </c>
    </row>
    <row r="54" spans="1:3" x14ac:dyDescent="0.25">
      <c r="A54" s="214" t="s">
        <v>166</v>
      </c>
      <c r="C54" t="s">
        <v>513</v>
      </c>
    </row>
    <row r="55" spans="1:3" x14ac:dyDescent="0.25">
      <c r="A55" s="214" t="s">
        <v>82</v>
      </c>
      <c r="C55" t="s">
        <v>519</v>
      </c>
    </row>
    <row r="56" spans="1:3" x14ac:dyDescent="0.25">
      <c r="A56" s="214" t="s">
        <v>86</v>
      </c>
      <c r="C56" t="s">
        <v>399</v>
      </c>
    </row>
    <row r="57" spans="1:3" x14ac:dyDescent="0.25">
      <c r="A57" s="127" t="s">
        <v>84</v>
      </c>
      <c r="C57" t="s">
        <v>405</v>
      </c>
    </row>
    <row r="58" spans="1:3" x14ac:dyDescent="0.25">
      <c r="A58" s="127" t="s">
        <v>80</v>
      </c>
      <c r="C58" t="s">
        <v>72</v>
      </c>
    </row>
    <row r="59" spans="1:3" x14ac:dyDescent="0.25">
      <c r="A59" s="116" t="s">
        <v>92</v>
      </c>
      <c r="B59" s="1"/>
      <c r="C59" t="s">
        <v>72</v>
      </c>
    </row>
    <row r="60" spans="1:3" x14ac:dyDescent="0.25">
      <c r="A60" s="116" t="s">
        <v>165</v>
      </c>
      <c r="B60" s="1"/>
      <c r="C60" t="s">
        <v>375</v>
      </c>
    </row>
    <row r="61" spans="1:3" x14ac:dyDescent="0.25">
      <c r="A61" s="117" t="s">
        <v>99</v>
      </c>
      <c r="B61" s="1"/>
      <c r="C61" t="s">
        <v>72</v>
      </c>
    </row>
    <row r="62" spans="1:3" x14ac:dyDescent="0.25">
      <c r="A62" s="117" t="s">
        <v>374</v>
      </c>
      <c r="B62" s="1"/>
      <c r="C62" t="s">
        <v>376</v>
      </c>
    </row>
    <row r="63" spans="1:3" x14ac:dyDescent="0.25">
      <c r="A63" s="118" t="s">
        <v>420</v>
      </c>
      <c r="B63" s="1"/>
      <c r="C63" t="s">
        <v>72</v>
      </c>
    </row>
    <row r="64" spans="1:3" x14ac:dyDescent="0.25">
      <c r="A64" s="118" t="s">
        <v>177</v>
      </c>
      <c r="B64" s="1"/>
      <c r="C64" t="s">
        <v>377</v>
      </c>
    </row>
    <row r="65" spans="1:5" x14ac:dyDescent="0.25">
      <c r="A65" s="120" t="s">
        <v>404</v>
      </c>
      <c r="B65" s="1"/>
      <c r="C65" t="s">
        <v>72</v>
      </c>
    </row>
    <row r="66" spans="1:5" x14ac:dyDescent="0.25">
      <c r="A66" s="120" t="s">
        <v>174</v>
      </c>
      <c r="B66" s="1"/>
      <c r="C66" t="s">
        <v>379</v>
      </c>
    </row>
    <row r="67" spans="1:5" x14ac:dyDescent="0.25">
      <c r="A67" s="119" t="s">
        <v>168</v>
      </c>
      <c r="B67" s="1"/>
      <c r="C67" s="123" t="s">
        <v>72</v>
      </c>
    </row>
    <row r="68" spans="1:5" x14ac:dyDescent="0.25">
      <c r="A68" s="122" t="s">
        <v>169</v>
      </c>
      <c r="B68" s="125"/>
      <c r="C68" s="123" t="s">
        <v>378</v>
      </c>
    </row>
    <row r="69" spans="1:5" x14ac:dyDescent="0.25">
      <c r="A69" s="212" t="s">
        <v>504</v>
      </c>
      <c r="B69" s="125"/>
      <c r="C69" s="125" t="s">
        <v>72</v>
      </c>
    </row>
    <row r="70" spans="1:5" x14ac:dyDescent="0.25">
      <c r="A70" s="212" t="s">
        <v>506</v>
      </c>
      <c r="B70" s="125"/>
      <c r="C70" s="125" t="s">
        <v>509</v>
      </c>
    </row>
    <row r="71" spans="1:5" x14ac:dyDescent="0.25">
      <c r="A71" s="213" t="s">
        <v>83</v>
      </c>
      <c r="B71" s="125"/>
      <c r="C71" s="123" t="s">
        <v>72</v>
      </c>
    </row>
    <row r="72" spans="1:5" ht="15.75" thickBot="1" x14ac:dyDescent="0.3">
      <c r="A72" s="124" t="s">
        <v>507</v>
      </c>
      <c r="B72" s="126"/>
      <c r="C72" s="121" t="s">
        <v>72</v>
      </c>
    </row>
    <row r="73" spans="1:5" x14ac:dyDescent="0.25">
      <c r="A73" t="s">
        <v>253</v>
      </c>
      <c r="C73" s="125" t="s">
        <v>72</v>
      </c>
    </row>
    <row r="74" spans="1:5" x14ac:dyDescent="0.25">
      <c r="A74" t="s">
        <v>254</v>
      </c>
      <c r="C74" s="125" t="s">
        <v>382</v>
      </c>
    </row>
    <row r="75" spans="1:5" x14ac:dyDescent="0.25">
      <c r="A75" t="s">
        <v>138</v>
      </c>
      <c r="C75" s="125" t="s">
        <v>72</v>
      </c>
    </row>
    <row r="76" spans="1:5" x14ac:dyDescent="0.25">
      <c r="A76" t="s">
        <v>139</v>
      </c>
      <c r="C76" s="125" t="s">
        <v>72</v>
      </c>
    </row>
    <row r="77" spans="1:5" x14ac:dyDescent="0.25">
      <c r="A77" t="s">
        <v>104</v>
      </c>
      <c r="C77" t="s">
        <v>72</v>
      </c>
    </row>
    <row r="78" spans="1:5" x14ac:dyDescent="0.25">
      <c r="A78" s="123" t="s">
        <v>120</v>
      </c>
      <c r="B78" s="123"/>
      <c r="C78" s="123" t="s">
        <v>72</v>
      </c>
      <c r="E78" s="113" t="s">
        <v>411</v>
      </c>
    </row>
    <row r="79" spans="1:5" x14ac:dyDescent="0.25">
      <c r="A79" s="123" t="s">
        <v>121</v>
      </c>
      <c r="B79" s="123"/>
      <c r="C79" s="123" t="s">
        <v>72</v>
      </c>
    </row>
    <row r="80" spans="1:5" x14ac:dyDescent="0.25">
      <c r="A80" s="123" t="s">
        <v>122</v>
      </c>
      <c r="B80" s="123"/>
      <c r="C80" s="123" t="s">
        <v>72</v>
      </c>
    </row>
    <row r="81" spans="1:5" x14ac:dyDescent="0.25">
      <c r="A81" s="123" t="s">
        <v>173</v>
      </c>
      <c r="B81" s="123"/>
      <c r="C81" s="123" t="s">
        <v>72</v>
      </c>
    </row>
    <row r="82" spans="1:5" x14ac:dyDescent="0.25">
      <c r="A82" s="123" t="s">
        <v>221</v>
      </c>
      <c r="B82" s="123"/>
      <c r="C82" s="123" t="s">
        <v>72</v>
      </c>
    </row>
    <row r="83" spans="1:5" ht="15.75" thickBot="1" x14ac:dyDescent="0.3">
      <c r="A83" s="121" t="s">
        <v>547</v>
      </c>
      <c r="B83" s="121"/>
      <c r="C83" s="126" t="s">
        <v>72</v>
      </c>
      <c r="E83" s="188" t="s">
        <v>548</v>
      </c>
    </row>
    <row r="84" spans="1:5" x14ac:dyDescent="0.25">
      <c r="A84" t="s">
        <v>124</v>
      </c>
      <c r="C84" t="s">
        <v>72</v>
      </c>
      <c r="E84" s="113" t="s">
        <v>389</v>
      </c>
    </row>
    <row r="85" spans="1:5" x14ac:dyDescent="0.25">
      <c r="A85" t="s">
        <v>125</v>
      </c>
      <c r="C85" t="s">
        <v>72</v>
      </c>
    </row>
    <row r="86" spans="1:5" x14ac:dyDescent="0.25">
      <c r="A86" t="s">
        <v>126</v>
      </c>
      <c r="C86" t="s">
        <v>72</v>
      </c>
    </row>
    <row r="87" spans="1:5" x14ac:dyDescent="0.25">
      <c r="A87" t="s">
        <v>127</v>
      </c>
      <c r="C87" t="s">
        <v>72</v>
      </c>
    </row>
    <row r="88" spans="1:5" x14ac:dyDescent="0.25">
      <c r="A88" s="123" t="s">
        <v>128</v>
      </c>
      <c r="B88" s="123"/>
      <c r="C88" s="123" t="s">
        <v>72</v>
      </c>
    </row>
    <row r="89" spans="1:5" x14ac:dyDescent="0.25">
      <c r="A89" s="125" t="s">
        <v>545</v>
      </c>
      <c r="B89" s="123"/>
      <c r="C89" s="125" t="s">
        <v>72</v>
      </c>
    </row>
    <row r="90" spans="1:5" x14ac:dyDescent="0.25">
      <c r="A90" s="125" t="s">
        <v>546</v>
      </c>
      <c r="B90" s="123"/>
      <c r="C90" s="125" t="s">
        <v>72</v>
      </c>
    </row>
    <row r="91" spans="1:5" x14ac:dyDescent="0.25">
      <c r="A91" t="s">
        <v>543</v>
      </c>
      <c r="C91" s="125" t="s">
        <v>72</v>
      </c>
    </row>
    <row r="92" spans="1:5" ht="15.75" thickBot="1" x14ac:dyDescent="0.3">
      <c r="A92" s="121" t="s">
        <v>123</v>
      </c>
      <c r="B92" s="121"/>
      <c r="C92" s="121" t="s">
        <v>72</v>
      </c>
    </row>
    <row r="93" spans="1:5" x14ac:dyDescent="0.25">
      <c r="A93" s="125" t="s">
        <v>150</v>
      </c>
      <c r="B93" s="123"/>
      <c r="C93" s="125" t="s">
        <v>383</v>
      </c>
    </row>
    <row r="94" spans="1:5" x14ac:dyDescent="0.25">
      <c r="A94" s="123" t="s">
        <v>151</v>
      </c>
      <c r="B94" s="123"/>
      <c r="C94" s="123" t="s">
        <v>383</v>
      </c>
      <c r="E94" s="188" t="s">
        <v>473</v>
      </c>
    </row>
    <row r="95" spans="1:5" x14ac:dyDescent="0.25">
      <c r="A95" s="125" t="s">
        <v>469</v>
      </c>
      <c r="B95" s="123"/>
      <c r="C95" s="125" t="s">
        <v>475</v>
      </c>
      <c r="E95" s="188" t="s">
        <v>468</v>
      </c>
    </row>
    <row r="96" spans="1:5" x14ac:dyDescent="0.25">
      <c r="A96" s="125" t="s">
        <v>474</v>
      </c>
      <c r="B96" s="123"/>
      <c r="C96" s="125" t="s">
        <v>406</v>
      </c>
      <c r="E96" s="188" t="s">
        <v>464</v>
      </c>
    </row>
    <row r="97" spans="1:5" x14ac:dyDescent="0.25">
      <c r="A97" s="123" t="s">
        <v>242</v>
      </c>
      <c r="B97" s="123"/>
      <c r="C97" s="123" t="s">
        <v>406</v>
      </c>
    </row>
    <row r="98" spans="1:5" x14ac:dyDescent="0.25">
      <c r="A98" t="s">
        <v>146</v>
      </c>
      <c r="C98" t="s">
        <v>72</v>
      </c>
      <c r="E98" s="113" t="s">
        <v>390</v>
      </c>
    </row>
    <row r="99" spans="1:5" x14ac:dyDescent="0.25">
      <c r="A99" t="s">
        <v>147</v>
      </c>
      <c r="C99" t="s">
        <v>372</v>
      </c>
    </row>
    <row r="100" spans="1:5" x14ac:dyDescent="0.25">
      <c r="A100" s="123" t="s">
        <v>149</v>
      </c>
      <c r="B100" s="123"/>
      <c r="C100" s="125" t="s">
        <v>472</v>
      </c>
    </row>
    <row r="101" spans="1:5" x14ac:dyDescent="0.25">
      <c r="A101" s="125" t="s">
        <v>452</v>
      </c>
      <c r="B101" s="123"/>
      <c r="C101" s="125" t="s">
        <v>472</v>
      </c>
      <c r="E101" s="188" t="s">
        <v>470</v>
      </c>
    </row>
    <row r="102" spans="1:5" x14ac:dyDescent="0.25">
      <c r="A102" s="125" t="s">
        <v>451</v>
      </c>
      <c r="B102" s="123"/>
      <c r="C102" s="125" t="s">
        <v>373</v>
      </c>
      <c r="E102" s="188" t="s">
        <v>470</v>
      </c>
    </row>
    <row r="103" spans="1:5" x14ac:dyDescent="0.25">
      <c r="A103" s="123" t="s">
        <v>148</v>
      </c>
      <c r="B103" s="123"/>
      <c r="C103" s="123" t="s">
        <v>373</v>
      </c>
    </row>
    <row r="104" spans="1:5" x14ac:dyDescent="0.25">
      <c r="A104" s="125" t="s">
        <v>465</v>
      </c>
      <c r="B104" s="123"/>
      <c r="C104" s="123" t="s">
        <v>373</v>
      </c>
      <c r="E104" s="188" t="s">
        <v>470</v>
      </c>
    </row>
    <row r="105" spans="1:5" x14ac:dyDescent="0.25">
      <c r="A105" s="125" t="s">
        <v>471</v>
      </c>
      <c r="B105" s="123"/>
      <c r="C105" s="123" t="s">
        <v>373</v>
      </c>
      <c r="E105" s="188" t="s">
        <v>470</v>
      </c>
    </row>
    <row r="106" spans="1:5" x14ac:dyDescent="0.25">
      <c r="A106" t="s">
        <v>243</v>
      </c>
      <c r="C106" s="125" t="s">
        <v>72</v>
      </c>
    </row>
    <row r="107" spans="1:5" x14ac:dyDescent="0.25">
      <c r="A107" s="123" t="s">
        <v>244</v>
      </c>
      <c r="B107" s="123"/>
      <c r="C107" s="125" t="s">
        <v>535</v>
      </c>
    </row>
    <row r="108" spans="1:5" ht="15.75" thickBot="1" x14ac:dyDescent="0.3">
      <c r="A108" s="121" t="s">
        <v>467</v>
      </c>
      <c r="B108" s="121"/>
      <c r="C108" s="126" t="s">
        <v>536</v>
      </c>
      <c r="E108" s="188" t="s">
        <v>468</v>
      </c>
    </row>
    <row r="109" spans="1:5" x14ac:dyDescent="0.25">
      <c r="A109" t="s">
        <v>93</v>
      </c>
      <c r="C109" s="125" t="s">
        <v>72</v>
      </c>
      <c r="E109" s="113" t="s">
        <v>11</v>
      </c>
    </row>
    <row r="110" spans="1:5" x14ac:dyDescent="0.25">
      <c r="A110" t="s">
        <v>94</v>
      </c>
      <c r="C110" s="125" t="s">
        <v>72</v>
      </c>
    </row>
    <row r="111" spans="1:5" x14ac:dyDescent="0.25">
      <c r="A111" t="s">
        <v>204</v>
      </c>
      <c r="C111" s="125" t="s">
        <v>72</v>
      </c>
    </row>
    <row r="112" spans="1:5" x14ac:dyDescent="0.25">
      <c r="A112" t="s">
        <v>95</v>
      </c>
      <c r="C112" s="125" t="s">
        <v>72</v>
      </c>
    </row>
    <row r="113" spans="1:5" x14ac:dyDescent="0.25">
      <c r="A113" t="s">
        <v>96</v>
      </c>
      <c r="C113" t="s">
        <v>366</v>
      </c>
      <c r="E113" s="216"/>
    </row>
    <row r="114" spans="1:5" ht="15.75" thickBot="1" x14ac:dyDescent="0.3">
      <c r="A114" s="121" t="s">
        <v>97</v>
      </c>
      <c r="B114" s="121"/>
      <c r="C114" s="121" t="s">
        <v>72</v>
      </c>
    </row>
    <row r="115" spans="1:5" x14ac:dyDescent="0.25">
      <c r="A115" t="s">
        <v>152</v>
      </c>
      <c r="C115" s="125" t="s">
        <v>72</v>
      </c>
      <c r="E115" s="113" t="s">
        <v>19</v>
      </c>
    </row>
    <row r="116" spans="1:5" x14ac:dyDescent="0.25">
      <c r="A116" t="s">
        <v>98</v>
      </c>
      <c r="C116" s="125" t="s">
        <v>72</v>
      </c>
    </row>
    <row r="117" spans="1:5" x14ac:dyDescent="0.25">
      <c r="A117" t="s">
        <v>100</v>
      </c>
      <c r="C117" s="125" t="s">
        <v>72</v>
      </c>
    </row>
    <row r="118" spans="1:5" x14ac:dyDescent="0.25">
      <c r="A118" t="s">
        <v>101</v>
      </c>
      <c r="C118" s="125" t="s">
        <v>396</v>
      </c>
    </row>
    <row r="119" spans="1:5" x14ac:dyDescent="0.25">
      <c r="A119" t="s">
        <v>103</v>
      </c>
      <c r="C119" s="125" t="s">
        <v>397</v>
      </c>
    </row>
    <row r="120" spans="1:5" x14ac:dyDescent="0.25">
      <c r="A120" t="s">
        <v>102</v>
      </c>
      <c r="C120" s="125" t="s">
        <v>397</v>
      </c>
    </row>
    <row r="121" spans="1:5" x14ac:dyDescent="0.25">
      <c r="A121" t="s">
        <v>210</v>
      </c>
      <c r="C121" s="125" t="s">
        <v>72</v>
      </c>
    </row>
    <row r="122" spans="1:5" x14ac:dyDescent="0.25">
      <c r="A122" t="s">
        <v>161</v>
      </c>
      <c r="C122" s="125" t="s">
        <v>72</v>
      </c>
    </row>
    <row r="123" spans="1:5" ht="15.75" thickBot="1" x14ac:dyDescent="0.3">
      <c r="A123" s="121" t="s">
        <v>212</v>
      </c>
      <c r="B123" s="121"/>
      <c r="C123" s="121" t="s">
        <v>537</v>
      </c>
    </row>
    <row r="124" spans="1:5" x14ac:dyDescent="0.25">
      <c r="A124" s="123" t="s">
        <v>153</v>
      </c>
      <c r="B124" s="123"/>
      <c r="C124" s="125" t="s">
        <v>72</v>
      </c>
      <c r="E124" s="113" t="s">
        <v>391</v>
      </c>
    </row>
    <row r="125" spans="1:5" x14ac:dyDescent="0.25">
      <c r="A125" t="s">
        <v>154</v>
      </c>
      <c r="C125" s="125" t="s">
        <v>72</v>
      </c>
    </row>
    <row r="126" spans="1:5" x14ac:dyDescent="0.25">
      <c r="A126" t="s">
        <v>155</v>
      </c>
      <c r="C126" s="125" t="s">
        <v>398</v>
      </c>
      <c r="E126" s="127" t="s">
        <v>442</v>
      </c>
    </row>
    <row r="127" spans="1:5" x14ac:dyDescent="0.25">
      <c r="A127" t="s">
        <v>443</v>
      </c>
      <c r="C127" s="125" t="s">
        <v>398</v>
      </c>
      <c r="E127" s="127" t="s">
        <v>442</v>
      </c>
    </row>
    <row r="128" spans="1:5" x14ac:dyDescent="0.25">
      <c r="A128" t="s">
        <v>441</v>
      </c>
      <c r="C128" s="125" t="s">
        <v>396</v>
      </c>
    </row>
    <row r="129" spans="1:5" ht="15.75" thickBot="1" x14ac:dyDescent="0.3">
      <c r="A129" s="121" t="s">
        <v>447</v>
      </c>
      <c r="B129" s="121"/>
      <c r="C129" s="121" t="s">
        <v>523</v>
      </c>
    </row>
    <row r="130" spans="1:5" x14ac:dyDescent="0.25">
      <c r="A130" t="s">
        <v>133</v>
      </c>
      <c r="C130" s="125" t="s">
        <v>72</v>
      </c>
    </row>
    <row r="131" spans="1:5" x14ac:dyDescent="0.25">
      <c r="A131" t="s">
        <v>157</v>
      </c>
      <c r="C131" s="125" t="s">
        <v>72</v>
      </c>
      <c r="E131" s="113" t="s">
        <v>392</v>
      </c>
    </row>
    <row r="132" spans="1:5" x14ac:dyDescent="0.25">
      <c r="A132" t="s">
        <v>156</v>
      </c>
      <c r="C132" s="125" t="s">
        <v>72</v>
      </c>
    </row>
    <row r="133" spans="1:5" x14ac:dyDescent="0.25">
      <c r="A133" t="s">
        <v>158</v>
      </c>
      <c r="C133" s="125" t="s">
        <v>407</v>
      </c>
    </row>
    <row r="134" spans="1:5" x14ac:dyDescent="0.25">
      <c r="A134" t="s">
        <v>251</v>
      </c>
      <c r="C134" s="125" t="s">
        <v>408</v>
      </c>
    </row>
    <row r="135" spans="1:5" x14ac:dyDescent="0.25">
      <c r="A135" t="s">
        <v>159</v>
      </c>
      <c r="C135" s="125" t="s">
        <v>538</v>
      </c>
    </row>
    <row r="136" spans="1:5" ht="15.75" thickBot="1" x14ac:dyDescent="0.3">
      <c r="A136" s="121" t="s">
        <v>160</v>
      </c>
      <c r="B136" s="121"/>
      <c r="C136" s="121" t="s">
        <v>524</v>
      </c>
    </row>
    <row r="137" spans="1:5" x14ac:dyDescent="0.25">
      <c r="A137" t="s">
        <v>340</v>
      </c>
      <c r="C137" s="125" t="s">
        <v>72</v>
      </c>
      <c r="E137" s="113" t="s">
        <v>393</v>
      </c>
    </row>
    <row r="138" spans="1:5" x14ac:dyDescent="0.25">
      <c r="A138" t="s">
        <v>189</v>
      </c>
      <c r="C138" s="125" t="s">
        <v>72</v>
      </c>
    </row>
    <row r="139" spans="1:5" x14ac:dyDescent="0.25">
      <c r="A139" t="s">
        <v>347</v>
      </c>
      <c r="C139" s="125" t="s">
        <v>72</v>
      </c>
    </row>
    <row r="140" spans="1:5" x14ac:dyDescent="0.25">
      <c r="A140" t="s">
        <v>341</v>
      </c>
      <c r="C140" s="125" t="s">
        <v>72</v>
      </c>
    </row>
    <row r="141" spans="1:5" x14ac:dyDescent="0.25">
      <c r="A141" t="s">
        <v>112</v>
      </c>
      <c r="C141" t="s">
        <v>72</v>
      </c>
      <c r="D141" s="1"/>
    </row>
    <row r="142" spans="1:5" x14ac:dyDescent="0.25">
      <c r="A142" t="s">
        <v>345</v>
      </c>
      <c r="C142" t="s">
        <v>72</v>
      </c>
    </row>
    <row r="143" spans="1:5" x14ac:dyDescent="0.25">
      <c r="A143" s="123" t="s">
        <v>113</v>
      </c>
      <c r="B143" s="123"/>
      <c r="C143" s="123" t="s">
        <v>72</v>
      </c>
      <c r="E143" s="188" t="s">
        <v>549</v>
      </c>
    </row>
    <row r="144" spans="1:5" ht="15.75" thickBot="1" x14ac:dyDescent="0.3">
      <c r="A144" s="121" t="s">
        <v>462</v>
      </c>
      <c r="B144" s="121"/>
      <c r="C144" s="121" t="s">
        <v>463</v>
      </c>
      <c r="E144" s="188" t="s">
        <v>464</v>
      </c>
    </row>
    <row r="145" spans="1:5" x14ac:dyDescent="0.25">
      <c r="A145" t="s">
        <v>410</v>
      </c>
      <c r="C145" t="s">
        <v>72</v>
      </c>
      <c r="E145" s="113" t="s">
        <v>395</v>
      </c>
    </row>
    <row r="146" spans="1:5" x14ac:dyDescent="0.25">
      <c r="A146" t="s">
        <v>88</v>
      </c>
      <c r="C146" t="s">
        <v>72</v>
      </c>
    </row>
    <row r="147" spans="1:5" x14ac:dyDescent="0.25">
      <c r="A147" t="s">
        <v>87</v>
      </c>
      <c r="C147" t="s">
        <v>72</v>
      </c>
    </row>
    <row r="148" spans="1:5" x14ac:dyDescent="0.25">
      <c r="A148" t="s">
        <v>343</v>
      </c>
      <c r="C148" t="s">
        <v>363</v>
      </c>
    </row>
    <row r="149" spans="1:5" x14ac:dyDescent="0.25">
      <c r="A149" t="s">
        <v>344</v>
      </c>
      <c r="C149" t="s">
        <v>72</v>
      </c>
    </row>
    <row r="150" spans="1:5" x14ac:dyDescent="0.25">
      <c r="A150" t="s">
        <v>349</v>
      </c>
      <c r="C150" t="s">
        <v>539</v>
      </c>
    </row>
    <row r="151" spans="1:5" ht="15.75" thickBot="1" x14ac:dyDescent="0.3">
      <c r="A151" s="121" t="s">
        <v>364</v>
      </c>
      <c r="B151" s="121"/>
      <c r="C151" s="121" t="s">
        <v>540</v>
      </c>
    </row>
    <row r="152" spans="1:5" x14ac:dyDescent="0.25">
      <c r="A152" t="s">
        <v>342</v>
      </c>
      <c r="C152" t="s">
        <v>72</v>
      </c>
      <c r="E152" s="113" t="s">
        <v>394</v>
      </c>
    </row>
    <row r="153" spans="1:5" x14ac:dyDescent="0.25">
      <c r="A153" t="s">
        <v>185</v>
      </c>
      <c r="C153" t="s">
        <v>72</v>
      </c>
    </row>
    <row r="154" spans="1:5" x14ac:dyDescent="0.25">
      <c r="A154" t="s">
        <v>105</v>
      </c>
      <c r="C154" t="s">
        <v>72</v>
      </c>
    </row>
    <row r="155" spans="1:5" x14ac:dyDescent="0.25">
      <c r="A155" t="s">
        <v>107</v>
      </c>
      <c r="C155" t="s">
        <v>72</v>
      </c>
    </row>
    <row r="156" spans="1:5" x14ac:dyDescent="0.25">
      <c r="A156" t="s">
        <v>187</v>
      </c>
      <c r="C156" t="s">
        <v>378</v>
      </c>
    </row>
    <row r="157" spans="1:5" x14ac:dyDescent="0.25">
      <c r="A157" t="s">
        <v>422</v>
      </c>
      <c r="C157" t="s">
        <v>541</v>
      </c>
    </row>
    <row r="158" spans="1:5" x14ac:dyDescent="0.25">
      <c r="A158" t="s">
        <v>184</v>
      </c>
      <c r="C158" t="s">
        <v>72</v>
      </c>
    </row>
    <row r="159" spans="1:5" x14ac:dyDescent="0.25">
      <c r="A159" t="s">
        <v>346</v>
      </c>
      <c r="C159" t="s">
        <v>72</v>
      </c>
    </row>
    <row r="160" spans="1:5" x14ac:dyDescent="0.25">
      <c r="A160" t="s">
        <v>106</v>
      </c>
      <c r="C160" t="s">
        <v>72</v>
      </c>
    </row>
    <row r="161" spans="1:5" x14ac:dyDescent="0.25">
      <c r="A161" t="s">
        <v>348</v>
      </c>
      <c r="C161" t="s">
        <v>72</v>
      </c>
    </row>
    <row r="162" spans="1:5" x14ac:dyDescent="0.25">
      <c r="A162" t="s">
        <v>350</v>
      </c>
      <c r="C162" t="s">
        <v>365</v>
      </c>
    </row>
    <row r="163" spans="1:5" ht="15.75" thickBot="1" x14ac:dyDescent="0.3">
      <c r="A163" s="121" t="s">
        <v>423</v>
      </c>
      <c r="B163" s="121"/>
      <c r="C163" s="121" t="s">
        <v>542</v>
      </c>
    </row>
    <row r="164" spans="1:5" ht="15.75" thickBot="1" x14ac:dyDescent="0.3">
      <c r="A164" s="210" t="s">
        <v>440</v>
      </c>
      <c r="B164" s="211"/>
      <c r="C164" s="210" t="s">
        <v>485</v>
      </c>
    </row>
    <row r="165" spans="1:5" x14ac:dyDescent="0.25">
      <c r="A165" t="s">
        <v>488</v>
      </c>
      <c r="C165" s="215" t="s">
        <v>72</v>
      </c>
      <c r="D165" s="188" t="s">
        <v>528</v>
      </c>
      <c r="E165" s="113" t="s">
        <v>489</v>
      </c>
    </row>
    <row r="166" spans="1:5" x14ac:dyDescent="0.25">
      <c r="A166" t="s">
        <v>498</v>
      </c>
      <c r="C166" s="125" t="s">
        <v>384</v>
      </c>
    </row>
    <row r="167" spans="1:5" x14ac:dyDescent="0.25">
      <c r="A167" t="s">
        <v>490</v>
      </c>
      <c r="C167" s="125" t="s">
        <v>72</v>
      </c>
    </row>
    <row r="168" spans="1:5" x14ac:dyDescent="0.25">
      <c r="A168" t="s">
        <v>491</v>
      </c>
      <c r="C168" s="125" t="s">
        <v>485</v>
      </c>
      <c r="D168" s="188" t="s">
        <v>544</v>
      </c>
    </row>
    <row r="169" spans="1:5" x14ac:dyDescent="0.25">
      <c r="A169" t="s">
        <v>505</v>
      </c>
      <c r="C169" s="125" t="s">
        <v>508</v>
      </c>
    </row>
    <row r="170" spans="1:5" x14ac:dyDescent="0.25">
      <c r="A170" t="s">
        <v>492</v>
      </c>
      <c r="C170" s="125" t="s">
        <v>510</v>
      </c>
    </row>
    <row r="171" spans="1:5" x14ac:dyDescent="0.25">
      <c r="A171" t="s">
        <v>501</v>
      </c>
      <c r="C171" s="125" t="s">
        <v>511</v>
      </c>
    </row>
    <row r="172" spans="1:5" x14ac:dyDescent="0.25">
      <c r="A172" t="s">
        <v>527</v>
      </c>
      <c r="C172" s="125" t="s">
        <v>514</v>
      </c>
    </row>
    <row r="173" spans="1:5" x14ac:dyDescent="0.25">
      <c r="A173" t="s">
        <v>503</v>
      </c>
      <c r="C173" s="125" t="s">
        <v>72</v>
      </c>
    </row>
    <row r="174" spans="1:5" x14ac:dyDescent="0.25">
      <c r="A174" t="s">
        <v>494</v>
      </c>
      <c r="C174" s="215" t="s">
        <v>485</v>
      </c>
      <c r="D174" s="188" t="s">
        <v>529</v>
      </c>
    </row>
  </sheetData>
  <autoFilter ref="A1:E1"/>
  <dataConsolidate/>
  <conditionalFormatting sqref="A143:B143">
    <cfRule type="duplicateValues" dxfId="10" priority="1"/>
    <cfRule type="duplicateValues" dxfId="9" priority="2"/>
  </conditionalFormatting>
  <conditionalFormatting sqref="A175:B1048576 A35:B35 B34 A43:B43 A59:B142 A39:B41 A1:B33 A144:B164 A45:B50 A167:A174">
    <cfRule type="duplicateValues" dxfId="8" priority="440"/>
    <cfRule type="duplicateValues" dxfId="7" priority="441"/>
  </conditionalFormatting>
  <conditionalFormatting sqref="A175:B1048576 A35:B35 B34 A43:B43 B164 A124:B137 A14:B33 A59:B120 A39:B41 A1:B12 A45:B50 A167:A174">
    <cfRule type="duplicateValues" dxfId="6" priority="466"/>
  </conditionalFormatting>
  <conditionalFormatting sqref="A56 A52:B52 A36:B36 B42 B53:B58 D42 D36:E36 D52:D58">
    <cfRule type="duplicateValues" dxfId="5" priority="518"/>
    <cfRule type="duplicateValues" dxfId="4" priority="519"/>
  </conditionalFormatting>
  <conditionalFormatting sqref="A56 A52:B52 A36:B36 B42 B53:B58 D42 D36:E36 D52:D58">
    <cfRule type="duplicateValues" dxfId="3" priority="534"/>
  </conditionalFormatting>
  <conditionalFormatting sqref="A44:B44 A42 A53 A37:B38 A51:B51 D51 D37:E38 D44">
    <cfRule type="duplicateValues" dxfId="2" priority="542"/>
    <cfRule type="duplicateValues" dxfId="1" priority="543"/>
  </conditionalFormatting>
  <conditionalFormatting sqref="A44:B44 A42 A53 A37:B38 A51:B51 D51 D37:E38 D44">
    <cfRule type="duplicateValues" dxfId="0" priority="558"/>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50"/>
  <sheetViews>
    <sheetView showGridLines="0" workbookViewId="0">
      <pane ySplit="2" topLeftCell="A3" activePane="bottomLeft" state="frozen"/>
      <selection pane="bottomLeft" activeCell="A4" sqref="A4"/>
    </sheetView>
  </sheetViews>
  <sheetFormatPr defaultRowHeight="15" x14ac:dyDescent="0.25"/>
  <cols>
    <col min="1" max="1" width="40.5703125" style="71" customWidth="1"/>
    <col min="2" max="4" width="40.7109375" style="71" customWidth="1"/>
    <col min="5" max="5" width="4.7109375" customWidth="1"/>
    <col min="6" max="6" width="40.7109375" customWidth="1"/>
    <col min="7" max="7" width="39.28515625" customWidth="1"/>
    <col min="8" max="8" width="4.7109375" customWidth="1"/>
    <col min="9" max="9" width="60.7109375" customWidth="1"/>
    <col min="10" max="10" width="56" customWidth="1"/>
    <col min="11" max="11" width="50.42578125" customWidth="1"/>
    <col min="12" max="14" width="9" customWidth="1"/>
  </cols>
  <sheetData>
    <row r="1" spans="1:36" ht="18.75" x14ac:dyDescent="0.25">
      <c r="A1" s="98" t="s">
        <v>298</v>
      </c>
      <c r="B1" s="155" t="s">
        <v>476</v>
      </c>
      <c r="C1" s="75" t="s">
        <v>477</v>
      </c>
      <c r="D1" s="75"/>
      <c r="E1" s="75"/>
      <c r="F1" s="98" t="s">
        <v>299</v>
      </c>
      <c r="G1" s="98"/>
      <c r="H1" s="98"/>
      <c r="I1" s="98" t="s">
        <v>300</v>
      </c>
      <c r="J1" s="98"/>
      <c r="K1" s="98"/>
      <c r="L1" s="75"/>
      <c r="M1" s="75"/>
      <c r="N1" s="75"/>
      <c r="O1" s="75"/>
      <c r="P1" s="75"/>
      <c r="Q1" s="75"/>
      <c r="R1" s="75"/>
      <c r="S1" s="75"/>
      <c r="T1" s="75"/>
      <c r="U1" s="75"/>
      <c r="V1" s="75"/>
      <c r="W1" s="75"/>
      <c r="X1" s="75"/>
      <c r="Y1" s="75"/>
      <c r="Z1" s="75"/>
      <c r="AA1" s="75"/>
      <c r="AB1" s="75"/>
      <c r="AC1" s="75"/>
      <c r="AD1" s="75"/>
      <c r="AE1" s="75"/>
      <c r="AF1" s="75"/>
      <c r="AG1" s="75"/>
      <c r="AH1" s="75"/>
      <c r="AI1" s="75"/>
      <c r="AJ1" s="75"/>
    </row>
    <row r="2" spans="1:36" ht="6" customHeight="1" x14ac:dyDescent="0.25">
      <c r="A2" s="75"/>
      <c r="B2" s="75"/>
      <c r="C2" s="75"/>
      <c r="D2" s="75"/>
      <c r="E2" s="75"/>
      <c r="F2" s="98"/>
      <c r="G2" s="98"/>
      <c r="H2" s="98"/>
      <c r="I2" s="98"/>
      <c r="J2" s="98"/>
      <c r="K2" s="98"/>
      <c r="L2" s="75"/>
      <c r="M2" s="75"/>
      <c r="N2" s="75"/>
      <c r="O2" s="75"/>
      <c r="P2" s="75"/>
      <c r="Q2" s="75"/>
      <c r="R2" s="75"/>
      <c r="S2" s="75"/>
      <c r="T2" s="75"/>
      <c r="U2" s="75"/>
      <c r="V2" s="75"/>
      <c r="W2" s="75"/>
      <c r="X2" s="75"/>
      <c r="Y2" s="75"/>
      <c r="Z2" s="75"/>
      <c r="AA2" s="75"/>
      <c r="AB2" s="75"/>
      <c r="AC2" s="75"/>
      <c r="AD2" s="75"/>
      <c r="AE2" s="75"/>
      <c r="AF2" s="75"/>
      <c r="AG2" s="75"/>
      <c r="AH2" s="75"/>
      <c r="AI2" s="75"/>
      <c r="AJ2" s="75"/>
    </row>
    <row r="3" spans="1:36" ht="15.75" x14ac:dyDescent="0.25">
      <c r="A3" s="85" t="s">
        <v>32</v>
      </c>
      <c r="B3" s="103"/>
      <c r="C3" s="103"/>
      <c r="D3" s="182"/>
      <c r="E3" s="75"/>
      <c r="F3" s="85" t="s">
        <v>32</v>
      </c>
      <c r="G3" s="85"/>
      <c r="H3" s="75"/>
      <c r="I3" s="99" t="s">
        <v>353</v>
      </c>
      <c r="J3" s="99" t="s">
        <v>354</v>
      </c>
      <c r="K3" s="99" t="s">
        <v>355</v>
      </c>
      <c r="L3" s="75"/>
      <c r="M3" s="75"/>
      <c r="N3" s="75"/>
      <c r="O3" s="75"/>
      <c r="P3" s="75"/>
      <c r="Q3" s="75"/>
      <c r="R3" s="75"/>
      <c r="S3" s="75"/>
      <c r="T3" s="75"/>
      <c r="U3" s="75"/>
      <c r="V3" s="75"/>
      <c r="W3" s="75"/>
      <c r="X3" s="75"/>
      <c r="Y3" s="75"/>
      <c r="Z3" s="75"/>
      <c r="AA3" s="75"/>
      <c r="AB3" s="75"/>
      <c r="AC3" s="75"/>
      <c r="AD3" s="75"/>
      <c r="AE3" s="75"/>
      <c r="AF3" s="75"/>
      <c r="AG3" s="75"/>
      <c r="AH3" s="75"/>
      <c r="AI3" s="75"/>
      <c r="AJ3" s="75"/>
    </row>
    <row r="4" spans="1:36" x14ac:dyDescent="0.25">
      <c r="A4" s="72" t="s">
        <v>267</v>
      </c>
      <c r="B4" s="73" t="s">
        <v>268</v>
      </c>
      <c r="C4" s="73" t="s">
        <v>269</v>
      </c>
      <c r="D4" s="73"/>
      <c r="E4" s="75"/>
      <c r="F4" s="75" t="s">
        <v>267</v>
      </c>
      <c r="G4" s="75" t="s">
        <v>291</v>
      </c>
      <c r="H4" s="75"/>
      <c r="I4" s="101" t="s">
        <v>74</v>
      </c>
      <c r="J4" s="101" t="s">
        <v>314</v>
      </c>
      <c r="K4" s="101" t="s">
        <v>301</v>
      </c>
      <c r="L4" s="75"/>
      <c r="M4" s="75"/>
      <c r="N4" s="75"/>
      <c r="O4" s="75"/>
      <c r="P4" s="75"/>
      <c r="Q4" s="75"/>
      <c r="R4" s="75"/>
      <c r="S4" s="75"/>
      <c r="T4" s="75"/>
      <c r="U4" s="75"/>
      <c r="V4" s="75"/>
      <c r="W4" s="75"/>
      <c r="X4" s="75"/>
      <c r="Y4" s="75"/>
      <c r="Z4" s="75"/>
      <c r="AA4" s="75"/>
      <c r="AB4" s="75"/>
      <c r="AC4" s="75"/>
      <c r="AD4" s="75"/>
      <c r="AE4" s="75"/>
      <c r="AF4" s="75"/>
      <c r="AG4" s="75"/>
      <c r="AH4" s="75"/>
      <c r="AI4" s="75"/>
      <c r="AJ4" s="75"/>
    </row>
    <row r="5" spans="1:36" x14ac:dyDescent="0.25">
      <c r="A5" s="74" t="s">
        <v>91</v>
      </c>
      <c r="B5" s="74" t="s">
        <v>260</v>
      </c>
      <c r="C5" s="74" t="s">
        <v>317</v>
      </c>
      <c r="D5" s="74"/>
      <c r="E5" s="75"/>
      <c r="F5" s="74" t="s">
        <v>91</v>
      </c>
      <c r="G5" s="74" t="s">
        <v>260</v>
      </c>
      <c r="H5" s="75"/>
      <c r="I5" s="97" t="s">
        <v>75</v>
      </c>
      <c r="J5" s="97" t="s">
        <v>356</v>
      </c>
      <c r="K5" s="97" t="s">
        <v>356</v>
      </c>
      <c r="L5" s="75"/>
      <c r="M5" s="75"/>
      <c r="N5" s="75"/>
      <c r="O5" s="75"/>
      <c r="P5" s="75"/>
      <c r="Q5" s="75"/>
      <c r="R5" s="75"/>
      <c r="S5" s="75"/>
      <c r="T5" s="75"/>
      <c r="U5" s="75"/>
      <c r="V5" s="75"/>
      <c r="W5" s="75"/>
      <c r="X5" s="75"/>
      <c r="Y5" s="75"/>
      <c r="Z5" s="75"/>
      <c r="AA5" s="75"/>
      <c r="AB5" s="75"/>
      <c r="AC5" s="75"/>
      <c r="AD5" s="75"/>
      <c r="AE5" s="75"/>
      <c r="AF5" s="75"/>
      <c r="AG5" s="75"/>
      <c r="AH5" s="75"/>
      <c r="AI5" s="75"/>
      <c r="AJ5" s="75"/>
    </row>
    <row r="6" spans="1:36" x14ac:dyDescent="0.25">
      <c r="A6" s="75" t="s">
        <v>261</v>
      </c>
      <c r="B6" s="75" t="s">
        <v>262</v>
      </c>
      <c r="C6" s="75" t="s">
        <v>263</v>
      </c>
      <c r="D6" s="75"/>
      <c r="E6" s="75"/>
      <c r="F6" s="75" t="s">
        <v>93</v>
      </c>
      <c r="G6" s="75" t="s">
        <v>93</v>
      </c>
      <c r="H6" s="75"/>
      <c r="I6" s="101" t="s">
        <v>76</v>
      </c>
      <c r="J6" s="101" t="s">
        <v>311</v>
      </c>
      <c r="K6" s="101" t="s">
        <v>302</v>
      </c>
      <c r="L6" s="75"/>
      <c r="M6" s="75"/>
      <c r="N6" s="75"/>
      <c r="O6" s="75"/>
      <c r="P6" s="75"/>
      <c r="Q6" s="75"/>
      <c r="R6" s="75"/>
      <c r="S6" s="75"/>
      <c r="T6" s="75"/>
      <c r="U6" s="75"/>
      <c r="V6" s="75"/>
      <c r="W6" s="75"/>
      <c r="X6" s="75"/>
      <c r="Y6" s="75"/>
      <c r="Z6" s="75"/>
      <c r="AA6" s="75"/>
      <c r="AB6" s="75"/>
      <c r="AC6" s="75"/>
      <c r="AD6" s="75"/>
      <c r="AE6" s="75"/>
      <c r="AF6" s="75"/>
      <c r="AG6" s="75"/>
      <c r="AH6" s="75"/>
      <c r="AI6" s="75"/>
      <c r="AJ6" s="75"/>
    </row>
    <row r="7" spans="1:36" x14ac:dyDescent="0.25">
      <c r="A7" s="74" t="s">
        <v>94</v>
      </c>
      <c r="B7" s="74" t="s">
        <v>94</v>
      </c>
      <c r="C7" s="74" t="s">
        <v>203</v>
      </c>
      <c r="D7" s="74"/>
      <c r="E7" s="75"/>
      <c r="F7" s="74" t="s">
        <v>94</v>
      </c>
      <c r="G7" s="74" t="s">
        <v>94</v>
      </c>
      <c r="H7" s="75"/>
      <c r="I7" s="100" t="s">
        <v>77</v>
      </c>
      <c r="J7" s="100" t="s">
        <v>357</v>
      </c>
      <c r="K7" s="100" t="s">
        <v>303</v>
      </c>
      <c r="L7" s="75"/>
      <c r="M7" s="75"/>
      <c r="N7" s="75"/>
      <c r="O7" s="75"/>
      <c r="P7" s="75"/>
      <c r="Q7" s="75"/>
      <c r="R7" s="75"/>
      <c r="S7" s="75"/>
      <c r="T7" s="75"/>
      <c r="U7" s="75"/>
      <c r="V7" s="75"/>
      <c r="W7" s="75"/>
      <c r="X7" s="75"/>
      <c r="Y7" s="75"/>
      <c r="Z7" s="75"/>
      <c r="AA7" s="75"/>
      <c r="AB7" s="75"/>
      <c r="AC7" s="75"/>
      <c r="AD7" s="75"/>
      <c r="AE7" s="75"/>
      <c r="AF7" s="75"/>
      <c r="AG7" s="75"/>
      <c r="AH7" s="75"/>
      <c r="AI7" s="75"/>
      <c r="AJ7" s="75"/>
    </row>
    <row r="8" spans="1:36" x14ac:dyDescent="0.25">
      <c r="A8" s="75" t="s">
        <v>95</v>
      </c>
      <c r="B8" s="75" t="s">
        <v>164</v>
      </c>
      <c r="C8" s="75" t="s">
        <v>264</v>
      </c>
      <c r="D8" s="75"/>
      <c r="E8" s="75"/>
      <c r="F8" s="75" t="s">
        <v>164</v>
      </c>
      <c r="G8" s="75" t="s">
        <v>164</v>
      </c>
      <c r="H8" s="75"/>
      <c r="I8" s="101" t="s">
        <v>78</v>
      </c>
      <c r="J8" s="101" t="s">
        <v>316</v>
      </c>
      <c r="K8" s="101" t="s">
        <v>308</v>
      </c>
      <c r="L8" s="75"/>
      <c r="M8" s="75"/>
      <c r="N8" s="75"/>
      <c r="O8" s="75"/>
      <c r="P8" s="75"/>
      <c r="Q8" s="75"/>
      <c r="R8" s="75"/>
      <c r="S8" s="75"/>
      <c r="T8" s="75"/>
      <c r="U8" s="75"/>
      <c r="V8" s="75"/>
      <c r="W8" s="75"/>
      <c r="X8" s="75"/>
      <c r="Y8" s="75"/>
      <c r="Z8" s="75"/>
      <c r="AA8" s="75"/>
      <c r="AB8" s="75"/>
      <c r="AC8" s="75"/>
      <c r="AD8" s="75"/>
      <c r="AE8" s="75"/>
      <c r="AF8" s="75"/>
      <c r="AG8" s="75"/>
      <c r="AH8" s="75"/>
      <c r="AI8" s="75"/>
      <c r="AJ8" s="75"/>
    </row>
    <row r="9" spans="1:36" x14ac:dyDescent="0.25">
      <c r="A9" s="74" t="s">
        <v>96</v>
      </c>
      <c r="B9" s="74" t="s">
        <v>96</v>
      </c>
      <c r="C9" s="74" t="s">
        <v>265</v>
      </c>
      <c r="D9" s="74"/>
      <c r="E9" s="75"/>
      <c r="H9" s="75"/>
      <c r="I9" s="100" t="s">
        <v>79</v>
      </c>
      <c r="J9" s="100" t="s">
        <v>304</v>
      </c>
      <c r="K9" s="100" t="s">
        <v>304</v>
      </c>
      <c r="L9" s="75"/>
      <c r="M9" s="75"/>
      <c r="N9" s="75"/>
      <c r="O9" s="75"/>
      <c r="P9" s="75"/>
      <c r="Q9" s="75"/>
      <c r="R9" s="75"/>
      <c r="S9" s="75"/>
      <c r="T9" s="75"/>
      <c r="U9" s="75"/>
      <c r="V9" s="75"/>
      <c r="W9" s="75"/>
      <c r="X9" s="75"/>
      <c r="Y9" s="75"/>
      <c r="Z9" s="75"/>
      <c r="AA9" s="75"/>
      <c r="AB9" s="75"/>
      <c r="AC9" s="75"/>
      <c r="AD9" s="75"/>
      <c r="AE9" s="75"/>
      <c r="AF9" s="75"/>
      <c r="AG9" s="75"/>
      <c r="AH9" s="75"/>
      <c r="AI9" s="75"/>
      <c r="AJ9" s="75"/>
    </row>
    <row r="10" spans="1:36" x14ac:dyDescent="0.25">
      <c r="A10" s="75" t="s">
        <v>97</v>
      </c>
      <c r="B10" s="75" t="s">
        <v>97</v>
      </c>
      <c r="C10" s="75" t="s">
        <v>266</v>
      </c>
      <c r="D10" s="75"/>
      <c r="E10" s="75"/>
      <c r="H10" s="75"/>
      <c r="I10" s="101" t="s">
        <v>307</v>
      </c>
      <c r="J10" s="101" t="s">
        <v>313</v>
      </c>
      <c r="K10" s="101" t="s">
        <v>306</v>
      </c>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row>
    <row r="11" spans="1:36" x14ac:dyDescent="0.25">
      <c r="A11" s="76"/>
      <c r="B11" s="76"/>
      <c r="C11" s="76"/>
      <c r="D11" s="76"/>
      <c r="E11" s="75"/>
      <c r="F11" s="108"/>
      <c r="G11" s="108"/>
      <c r="H11" s="75"/>
      <c r="I11" s="100" t="s">
        <v>166</v>
      </c>
      <c r="J11" s="100" t="s">
        <v>315</v>
      </c>
      <c r="K11" s="100" t="s">
        <v>305</v>
      </c>
      <c r="L11" s="75"/>
      <c r="M11" s="75"/>
      <c r="N11" s="75"/>
      <c r="O11" s="75"/>
      <c r="P11" s="75"/>
      <c r="Q11" s="75"/>
      <c r="R11" s="75"/>
      <c r="S11" s="75"/>
      <c r="T11" s="75"/>
      <c r="U11" s="75"/>
      <c r="V11" s="75"/>
      <c r="W11" s="75"/>
      <c r="X11" s="75"/>
      <c r="Y11" s="75"/>
      <c r="Z11" s="75"/>
      <c r="AA11" s="75"/>
      <c r="AB11" s="75"/>
      <c r="AC11" s="75"/>
      <c r="AD11" s="75"/>
      <c r="AE11" s="75"/>
      <c r="AF11" s="75"/>
      <c r="AG11" s="75"/>
      <c r="AH11" s="75"/>
      <c r="AI11" s="75"/>
      <c r="AJ11" s="75"/>
    </row>
    <row r="12" spans="1:36" ht="15.75" x14ac:dyDescent="0.25">
      <c r="A12" s="86" t="s">
        <v>270</v>
      </c>
      <c r="B12" s="96"/>
      <c r="C12" s="96"/>
      <c r="D12" s="183"/>
      <c r="E12" s="75"/>
      <c r="F12" s="86" t="s">
        <v>270</v>
      </c>
      <c r="G12" s="86"/>
      <c r="H12" s="75"/>
      <c r="I12" s="101" t="s">
        <v>80</v>
      </c>
      <c r="J12" s="101" t="s">
        <v>337</v>
      </c>
      <c r="K12" s="101" t="s">
        <v>358</v>
      </c>
      <c r="L12" s="75"/>
      <c r="M12" s="75"/>
      <c r="N12" s="75"/>
      <c r="O12" s="75"/>
      <c r="P12" s="75"/>
      <c r="Q12" s="75"/>
      <c r="R12" s="75"/>
      <c r="S12" s="75"/>
      <c r="T12" s="75"/>
      <c r="U12" s="75"/>
      <c r="V12" s="75"/>
      <c r="W12" s="75"/>
      <c r="X12" s="75"/>
      <c r="Y12" s="75"/>
      <c r="Z12" s="75"/>
      <c r="AA12" s="75"/>
      <c r="AB12" s="75"/>
      <c r="AC12" s="75"/>
      <c r="AD12" s="75"/>
      <c r="AE12" s="75"/>
      <c r="AF12" s="75"/>
      <c r="AG12" s="75"/>
      <c r="AH12" s="75"/>
      <c r="AI12" s="75"/>
      <c r="AJ12" s="75"/>
    </row>
    <row r="13" spans="1:36" x14ac:dyDescent="0.25">
      <c r="A13" s="77" t="s">
        <v>267</v>
      </c>
      <c r="B13" s="78" t="s">
        <v>268</v>
      </c>
      <c r="C13" s="78" t="s">
        <v>269</v>
      </c>
      <c r="D13" s="78"/>
      <c r="E13" s="75"/>
      <c r="F13" s="75" t="s">
        <v>267</v>
      </c>
      <c r="G13" s="75" t="s">
        <v>291</v>
      </c>
      <c r="H13" s="75"/>
      <c r="I13" s="100" t="s">
        <v>81</v>
      </c>
      <c r="J13" s="100" t="s">
        <v>81</v>
      </c>
      <c r="K13" s="100" t="s">
        <v>81</v>
      </c>
      <c r="L13" s="75"/>
      <c r="M13" s="75"/>
      <c r="N13" s="75"/>
      <c r="O13" s="75"/>
      <c r="P13" s="75"/>
      <c r="Q13" s="75"/>
      <c r="R13" s="75"/>
      <c r="S13" s="75"/>
      <c r="T13" s="75"/>
      <c r="U13" s="75"/>
      <c r="V13" s="75"/>
      <c r="W13" s="75"/>
      <c r="X13" s="75"/>
      <c r="Y13" s="75"/>
      <c r="Z13" s="75"/>
      <c r="AA13" s="75"/>
      <c r="AB13" s="75"/>
      <c r="AC13" s="75"/>
      <c r="AD13" s="75"/>
      <c r="AE13" s="75"/>
      <c r="AF13" s="75"/>
      <c r="AG13" s="75"/>
      <c r="AH13" s="75"/>
      <c r="AI13" s="75"/>
      <c r="AJ13" s="75"/>
    </row>
    <row r="14" spans="1:36" x14ac:dyDescent="0.25">
      <c r="A14" s="79" t="s">
        <v>98</v>
      </c>
      <c r="B14" s="79" t="s">
        <v>98</v>
      </c>
      <c r="C14" s="80" t="s">
        <v>296</v>
      </c>
      <c r="D14" s="80"/>
      <c r="E14" s="75" t="s">
        <v>318</v>
      </c>
      <c r="F14" s="74" t="s">
        <v>98</v>
      </c>
      <c r="G14" s="74" t="s">
        <v>98</v>
      </c>
      <c r="H14" s="75"/>
      <c r="I14" s="101" t="s">
        <v>359</v>
      </c>
      <c r="J14" s="101" t="s">
        <v>360</v>
      </c>
      <c r="K14" s="101" t="s">
        <v>310</v>
      </c>
      <c r="L14" s="75"/>
      <c r="M14" s="75"/>
      <c r="N14" s="75"/>
      <c r="O14" s="75"/>
      <c r="P14" s="75"/>
      <c r="Q14" s="75"/>
      <c r="R14" s="75"/>
      <c r="S14" s="75"/>
      <c r="T14" s="75"/>
      <c r="U14" s="75"/>
      <c r="V14" s="75"/>
      <c r="W14" s="75"/>
      <c r="X14" s="75"/>
      <c r="Y14" s="75"/>
      <c r="Z14" s="75"/>
      <c r="AA14" s="75"/>
      <c r="AB14" s="75"/>
      <c r="AC14" s="75"/>
      <c r="AD14" s="75"/>
      <c r="AE14" s="75"/>
      <c r="AF14" s="75"/>
      <c r="AG14" s="75"/>
      <c r="AH14" s="75"/>
      <c r="AI14" s="75"/>
      <c r="AJ14" s="75"/>
    </row>
    <row r="15" spans="1:36" x14ac:dyDescent="0.25">
      <c r="A15" s="432" t="s">
        <v>161</v>
      </c>
      <c r="B15" s="432" t="s">
        <v>297</v>
      </c>
      <c r="C15" s="81" t="s">
        <v>271</v>
      </c>
      <c r="D15" s="81"/>
      <c r="E15" s="75" t="s">
        <v>318</v>
      </c>
      <c r="F15" s="75" t="s">
        <v>335</v>
      </c>
      <c r="G15" s="75" t="s">
        <v>336</v>
      </c>
      <c r="H15" s="75"/>
      <c r="I15" s="97" t="s">
        <v>84</v>
      </c>
      <c r="J15" s="97" t="s">
        <v>361</v>
      </c>
      <c r="K15" s="100" t="s">
        <v>361</v>
      </c>
      <c r="L15" s="75"/>
      <c r="M15" s="75"/>
      <c r="N15" s="75"/>
      <c r="O15" s="75"/>
      <c r="P15" s="75"/>
      <c r="Q15" s="75"/>
      <c r="R15" s="75"/>
      <c r="S15" s="75"/>
      <c r="T15" s="75"/>
      <c r="U15" s="75"/>
      <c r="V15" s="75"/>
      <c r="W15" s="75"/>
      <c r="X15" s="75"/>
      <c r="Y15" s="75"/>
      <c r="Z15" s="75"/>
      <c r="AA15" s="75"/>
      <c r="AB15" s="75"/>
      <c r="AC15" s="75"/>
      <c r="AD15" s="75"/>
      <c r="AE15" s="75"/>
      <c r="AF15" s="75"/>
      <c r="AG15" s="75"/>
      <c r="AH15" s="75"/>
      <c r="AI15" s="75"/>
      <c r="AJ15" s="75"/>
    </row>
    <row r="16" spans="1:36" x14ac:dyDescent="0.25">
      <c r="A16" s="432"/>
      <c r="B16" s="432"/>
      <c r="C16" s="80" t="s">
        <v>152</v>
      </c>
      <c r="D16" s="80"/>
      <c r="E16" s="75" t="s">
        <v>318</v>
      </c>
      <c r="F16" s="74" t="s">
        <v>100</v>
      </c>
      <c r="G16" s="74" t="s">
        <v>100</v>
      </c>
      <c r="H16" s="75"/>
      <c r="I16" s="101" t="s">
        <v>85</v>
      </c>
      <c r="J16" s="101" t="s">
        <v>362</v>
      </c>
      <c r="K16" s="101" t="s">
        <v>312</v>
      </c>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row>
    <row r="17" spans="1:36" x14ac:dyDescent="0.25">
      <c r="A17" s="79" t="s">
        <v>100</v>
      </c>
      <c r="B17" s="79" t="s">
        <v>100</v>
      </c>
      <c r="C17" s="79" t="s">
        <v>272</v>
      </c>
      <c r="D17" s="79"/>
      <c r="E17" s="75"/>
      <c r="F17" s="75" t="s">
        <v>101</v>
      </c>
      <c r="G17" s="75" t="s">
        <v>101</v>
      </c>
      <c r="H17" s="75"/>
      <c r="I17" s="97" t="s">
        <v>86</v>
      </c>
      <c r="J17" s="97" t="s">
        <v>309</v>
      </c>
      <c r="K17" s="97" t="s">
        <v>309</v>
      </c>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row>
    <row r="18" spans="1:36" x14ac:dyDescent="0.25">
      <c r="A18" s="82" t="s">
        <v>101</v>
      </c>
      <c r="B18" s="82" t="s">
        <v>101</v>
      </c>
      <c r="C18" s="82" t="s">
        <v>101</v>
      </c>
      <c r="D18" s="82"/>
      <c r="E18" s="75"/>
      <c r="H18" s="75"/>
      <c r="I18" s="75"/>
      <c r="J18" s="75"/>
      <c r="K18" s="75"/>
      <c r="L18" s="75"/>
      <c r="M18" s="75"/>
      <c r="N18" s="75"/>
      <c r="O18" s="75"/>
      <c r="P18" s="75"/>
      <c r="Q18" s="75"/>
      <c r="R18" s="75"/>
      <c r="S18" s="75"/>
      <c r="T18" s="75"/>
      <c r="U18" s="75"/>
      <c r="V18" s="75"/>
      <c r="W18" s="75"/>
      <c r="X18" s="75"/>
      <c r="Y18" s="75"/>
      <c r="Z18" s="75"/>
      <c r="AA18" s="75"/>
      <c r="AB18" s="75"/>
      <c r="AC18" s="75"/>
      <c r="AD18" s="75"/>
      <c r="AE18" s="75"/>
      <c r="AF18" s="75"/>
      <c r="AG18" s="75"/>
      <c r="AH18" s="75"/>
      <c r="AI18" s="75"/>
      <c r="AJ18" s="75"/>
    </row>
    <row r="19" spans="1:36" x14ac:dyDescent="0.25">
      <c r="A19" s="79" t="s">
        <v>103</v>
      </c>
      <c r="B19" s="79" t="s">
        <v>103</v>
      </c>
      <c r="C19" s="79" t="s">
        <v>273</v>
      </c>
      <c r="D19" s="79"/>
      <c r="E19" s="75"/>
      <c r="H19" s="75"/>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75"/>
      <c r="AI19" s="75"/>
      <c r="AJ19" s="75"/>
    </row>
    <row r="20" spans="1:36" x14ac:dyDescent="0.25">
      <c r="A20" s="82" t="s">
        <v>102</v>
      </c>
      <c r="B20" s="82" t="s">
        <v>102</v>
      </c>
      <c r="C20" s="82" t="s">
        <v>102</v>
      </c>
      <c r="D20" s="82"/>
      <c r="E20" s="75"/>
      <c r="H20" s="75"/>
      <c r="I20" s="75"/>
      <c r="J20" s="75"/>
      <c r="K20" s="75"/>
      <c r="L20" s="75"/>
      <c r="M20" s="75"/>
      <c r="N20" s="75"/>
      <c r="O20" s="75"/>
      <c r="P20" s="75"/>
      <c r="Q20" s="75"/>
      <c r="R20" s="75"/>
      <c r="S20" s="75"/>
      <c r="T20" s="75"/>
      <c r="U20" s="75"/>
      <c r="V20" s="75"/>
      <c r="W20" s="75"/>
      <c r="X20" s="75"/>
      <c r="Y20" s="75"/>
      <c r="Z20" s="75"/>
      <c r="AA20" s="75"/>
      <c r="AB20" s="75"/>
      <c r="AC20" s="75"/>
      <c r="AD20" s="75"/>
      <c r="AE20" s="75"/>
      <c r="AF20" s="75"/>
      <c r="AG20" s="75"/>
      <c r="AH20" s="75"/>
      <c r="AI20" s="75"/>
      <c r="AJ20" s="75"/>
    </row>
    <row r="21" spans="1:36" ht="9" customHeight="1" x14ac:dyDescent="0.25">
      <c r="A21" s="76"/>
      <c r="B21" s="76"/>
      <c r="C21" s="76"/>
      <c r="D21" s="76"/>
      <c r="E21" s="75"/>
      <c r="F21" s="108"/>
      <c r="G21" s="108"/>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75"/>
    </row>
    <row r="22" spans="1:36" ht="15.75" x14ac:dyDescent="0.25">
      <c r="A22" s="87" t="s">
        <v>274</v>
      </c>
      <c r="B22" s="94"/>
      <c r="C22" s="94"/>
      <c r="D22" s="94"/>
      <c r="E22" s="75"/>
      <c r="F22" s="168" t="s">
        <v>448</v>
      </c>
      <c r="G22" s="87"/>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5"/>
    </row>
    <row r="23" spans="1:36" x14ac:dyDescent="0.25">
      <c r="A23" s="77" t="s">
        <v>267</v>
      </c>
      <c r="C23" s="78"/>
      <c r="D23" s="164" t="s">
        <v>446</v>
      </c>
      <c r="E23" s="75"/>
      <c r="F23" s="75" t="s">
        <v>267</v>
      </c>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row>
    <row r="24" spans="1:36" x14ac:dyDescent="0.25">
      <c r="A24" s="170" t="s">
        <v>152</v>
      </c>
      <c r="B24" s="169" t="s">
        <v>275</v>
      </c>
      <c r="C24" s="79"/>
      <c r="D24" s="165" t="s">
        <v>152</v>
      </c>
      <c r="E24" s="75"/>
      <c r="F24" s="74" t="s">
        <v>98</v>
      </c>
      <c r="G24" s="173" t="s">
        <v>449</v>
      </c>
      <c r="H24" s="75"/>
      <c r="I24" s="75"/>
      <c r="J24" s="75"/>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5"/>
    </row>
    <row r="25" spans="1:36" x14ac:dyDescent="0.25">
      <c r="A25" s="163" t="s">
        <v>153</v>
      </c>
      <c r="B25" s="162"/>
      <c r="C25" s="82"/>
      <c r="D25" s="166" t="s">
        <v>153</v>
      </c>
      <c r="E25" s="75"/>
      <c r="F25" s="75" t="s">
        <v>101</v>
      </c>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row>
    <row r="26" spans="1:36" x14ac:dyDescent="0.25">
      <c r="A26" s="79" t="s">
        <v>154</v>
      </c>
      <c r="B26" s="160"/>
      <c r="C26" s="79"/>
      <c r="D26" s="165" t="s">
        <v>154</v>
      </c>
      <c r="E26" s="75"/>
      <c r="F26" s="172" t="s">
        <v>100</v>
      </c>
      <c r="G26" s="172"/>
      <c r="H26" s="75"/>
      <c r="I26" s="75"/>
      <c r="J26" s="75"/>
      <c r="K26" s="75"/>
      <c r="L26" s="75"/>
      <c r="M26" s="75"/>
      <c r="N26" s="75"/>
      <c r="O26" s="75"/>
      <c r="P26" s="75"/>
      <c r="Q26" s="75"/>
      <c r="R26" s="75"/>
      <c r="S26" s="75"/>
      <c r="T26" s="75"/>
      <c r="U26" s="75"/>
      <c r="V26" s="75"/>
      <c r="W26" s="75"/>
      <c r="X26" s="75"/>
      <c r="Y26" s="75"/>
      <c r="Z26" s="75"/>
      <c r="AA26" s="75"/>
      <c r="AB26" s="75"/>
      <c r="AC26" s="75"/>
      <c r="AD26" s="75"/>
      <c r="AE26" s="75"/>
      <c r="AF26" s="75"/>
      <c r="AG26" s="75"/>
      <c r="AH26" s="75"/>
      <c r="AI26" s="75"/>
      <c r="AJ26" s="75"/>
    </row>
    <row r="27" spans="1:36" ht="24" x14ac:dyDescent="0.25">
      <c r="A27" s="75" t="s">
        <v>155</v>
      </c>
      <c r="B27" s="78"/>
      <c r="C27" s="82"/>
      <c r="D27" s="166" t="s">
        <v>443</v>
      </c>
      <c r="E27" s="75"/>
      <c r="F27" s="75" t="s">
        <v>161</v>
      </c>
      <c r="G27" s="75"/>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5"/>
      <c r="AH27" s="75"/>
      <c r="AI27" s="75"/>
      <c r="AJ27" s="75"/>
    </row>
    <row r="28" spans="1:36" x14ac:dyDescent="0.25">
      <c r="A28" s="74" t="s">
        <v>102</v>
      </c>
      <c r="B28" s="159"/>
      <c r="C28" s="74"/>
      <c r="D28" s="167" t="s">
        <v>102</v>
      </c>
      <c r="E28" s="75"/>
      <c r="F28" s="75"/>
      <c r="G28" s="75"/>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AG28" s="75"/>
      <c r="AH28" s="75"/>
      <c r="AI28" s="75"/>
      <c r="AJ28" s="75"/>
    </row>
    <row r="29" spans="1:36" x14ac:dyDescent="0.25">
      <c r="A29" s="82" t="s">
        <v>441</v>
      </c>
      <c r="B29" s="78"/>
      <c r="C29" s="82"/>
      <c r="D29" s="166" t="s">
        <v>441</v>
      </c>
      <c r="E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row>
    <row r="30" spans="1:36" x14ac:dyDescent="0.25">
      <c r="A30" s="74" t="s">
        <v>447</v>
      </c>
      <c r="B30" s="159"/>
      <c r="C30" s="74"/>
      <c r="D30" s="167" t="s">
        <v>447</v>
      </c>
      <c r="E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row>
    <row r="31" spans="1:36" ht="15.75" x14ac:dyDescent="0.25">
      <c r="A31" s="87" t="s">
        <v>276</v>
      </c>
      <c r="B31" s="94"/>
      <c r="C31" s="91"/>
      <c r="D31" s="91"/>
      <c r="E31" s="75"/>
      <c r="F31" s="87" t="s">
        <v>478</v>
      </c>
      <c r="G31" s="87"/>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row>
    <row r="32" spans="1:36" x14ac:dyDescent="0.25">
      <c r="A32" s="107" t="s">
        <v>275</v>
      </c>
      <c r="B32" s="78"/>
      <c r="C32" s="77"/>
      <c r="D32" s="77"/>
      <c r="E32" s="75"/>
      <c r="F32" s="73" t="s">
        <v>267</v>
      </c>
      <c r="G32" s="73"/>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row>
    <row r="33" spans="1:36" ht="15" customHeight="1" x14ac:dyDescent="0.25">
      <c r="A33" s="107"/>
      <c r="B33" s="78"/>
      <c r="C33" s="77"/>
      <c r="D33" s="77"/>
      <c r="E33" s="75"/>
      <c r="F33" s="191" t="s">
        <v>140</v>
      </c>
      <c r="G33" s="191"/>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row>
    <row r="34" spans="1:36" ht="15.75" x14ac:dyDescent="0.25">
      <c r="A34" s="87" t="s">
        <v>277</v>
      </c>
      <c r="B34" s="93"/>
      <c r="C34" s="94"/>
      <c r="D34" s="94"/>
      <c r="E34" s="75"/>
      <c r="F34" s="171" t="s">
        <v>153</v>
      </c>
      <c r="G34" s="171"/>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row>
    <row r="35" spans="1:36" x14ac:dyDescent="0.25">
      <c r="A35" s="77" t="s">
        <v>280</v>
      </c>
      <c r="B35" s="78" t="s">
        <v>268</v>
      </c>
      <c r="C35" s="75"/>
      <c r="D35" s="75"/>
      <c r="E35" s="75"/>
      <c r="F35" s="172" t="s">
        <v>180</v>
      </c>
      <c r="G35" s="172"/>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row>
    <row r="36" spans="1:36" x14ac:dyDescent="0.25">
      <c r="A36" s="79" t="s">
        <v>135</v>
      </c>
      <c r="B36" s="79" t="s">
        <v>135</v>
      </c>
      <c r="C36" s="75"/>
      <c r="D36" s="75"/>
      <c r="E36" s="75"/>
      <c r="F36" s="82" t="s">
        <v>181</v>
      </c>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row>
    <row r="37" spans="1:36" x14ac:dyDescent="0.25">
      <c r="A37" s="82" t="s">
        <v>136</v>
      </c>
      <c r="B37" s="82" t="s">
        <v>136</v>
      </c>
      <c r="C37" s="75"/>
      <c r="D37" s="75"/>
      <c r="E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row>
    <row r="38" spans="1:36" ht="15.75" customHeight="1" x14ac:dyDescent="0.25">
      <c r="A38" s="79" t="s">
        <v>137</v>
      </c>
      <c r="B38" s="79" t="s">
        <v>137</v>
      </c>
      <c r="C38" s="75"/>
      <c r="D38" s="75"/>
      <c r="E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row>
    <row r="39" spans="1:36" ht="15.75" customHeight="1" x14ac:dyDescent="0.25">
      <c r="A39" s="432" t="s">
        <v>319</v>
      </c>
      <c r="B39" s="432" t="s">
        <v>319</v>
      </c>
      <c r="C39" s="75" t="s">
        <v>320</v>
      </c>
      <c r="D39" s="75"/>
      <c r="E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row>
    <row r="40" spans="1:36" x14ac:dyDescent="0.25">
      <c r="A40" s="432"/>
      <c r="B40" s="432"/>
      <c r="C40" s="75"/>
      <c r="D40" s="75"/>
      <c r="E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row>
    <row r="41" spans="1:36" ht="15.75" x14ac:dyDescent="0.25">
      <c r="A41" s="79" t="s">
        <v>138</v>
      </c>
      <c r="B41" s="79" t="s">
        <v>278</v>
      </c>
      <c r="C41" s="75"/>
      <c r="D41" s="75"/>
      <c r="E41" s="75"/>
      <c r="F41" s="87" t="s">
        <v>479</v>
      </c>
      <c r="G41" s="87"/>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row>
    <row r="42" spans="1:36" x14ac:dyDescent="0.25">
      <c r="A42" s="82" t="s">
        <v>139</v>
      </c>
      <c r="B42" s="82" t="s">
        <v>279</v>
      </c>
      <c r="C42" s="75"/>
      <c r="D42" s="75"/>
      <c r="E42" s="75"/>
      <c r="F42" s="73" t="s">
        <v>267</v>
      </c>
      <c r="G42" s="73"/>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row>
    <row r="43" spans="1:36" ht="15.75" x14ac:dyDescent="0.25">
      <c r="A43" s="87" t="s">
        <v>281</v>
      </c>
      <c r="B43" s="94"/>
      <c r="C43" s="94"/>
      <c r="D43" s="94"/>
      <c r="E43" s="75"/>
      <c r="F43" s="172" t="s">
        <v>146</v>
      </c>
      <c r="G43" s="172"/>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row>
    <row r="44" spans="1:36" x14ac:dyDescent="0.25">
      <c r="A44" s="77" t="s">
        <v>267</v>
      </c>
      <c r="B44" s="78" t="s">
        <v>285</v>
      </c>
      <c r="C44" s="75"/>
      <c r="D44" s="174" t="s">
        <v>446</v>
      </c>
      <c r="E44" s="75"/>
      <c r="F44" s="171" t="s">
        <v>136</v>
      </c>
      <c r="G44" s="171"/>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row>
    <row r="45" spans="1:36" x14ac:dyDescent="0.25">
      <c r="A45" s="83" t="s">
        <v>146</v>
      </c>
      <c r="B45" s="83" t="s">
        <v>146</v>
      </c>
      <c r="C45" s="83"/>
      <c r="D45" s="175" t="s">
        <v>146</v>
      </c>
      <c r="E45" s="75"/>
      <c r="F45" s="172" t="s">
        <v>137</v>
      </c>
      <c r="G45" s="172"/>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row>
    <row r="46" spans="1:36" ht="24.75" x14ac:dyDescent="0.25">
      <c r="A46" s="75" t="s">
        <v>147</v>
      </c>
      <c r="B46" s="75" t="s">
        <v>282</v>
      </c>
      <c r="C46" s="75"/>
      <c r="D46" s="174" t="s">
        <v>282</v>
      </c>
      <c r="E46" s="75"/>
      <c r="F46" s="162" t="s">
        <v>480</v>
      </c>
      <c r="G46" s="171"/>
      <c r="H46" s="75"/>
      <c r="I46" s="75"/>
      <c r="J46" s="75"/>
      <c r="K46" s="75"/>
      <c r="L46" s="75"/>
      <c r="M46" s="75"/>
      <c r="N46" s="75"/>
      <c r="O46" s="75"/>
      <c r="P46" s="75"/>
      <c r="Q46" s="75"/>
      <c r="R46" s="75"/>
      <c r="S46" s="75"/>
      <c r="T46" s="75"/>
      <c r="U46" s="75"/>
      <c r="V46" s="75"/>
      <c r="W46" s="75"/>
      <c r="X46" s="75"/>
      <c r="Y46" s="75"/>
      <c r="Z46" s="75"/>
      <c r="AA46" s="75"/>
      <c r="AB46" s="75"/>
      <c r="AC46" s="75"/>
      <c r="AD46" s="75"/>
      <c r="AE46" s="75"/>
      <c r="AF46" s="75"/>
      <c r="AG46" s="75"/>
      <c r="AH46" s="75"/>
      <c r="AI46" s="75"/>
    </row>
    <row r="47" spans="1:36" x14ac:dyDescent="0.25">
      <c r="A47" s="84" t="s">
        <v>148</v>
      </c>
      <c r="B47" s="84" t="s">
        <v>283</v>
      </c>
      <c r="C47" s="84"/>
      <c r="D47" s="176" t="s">
        <v>450</v>
      </c>
      <c r="E47" s="75"/>
      <c r="H47" s="75"/>
      <c r="I47" s="75"/>
      <c r="J47" s="75"/>
      <c r="K47" s="75"/>
      <c r="L47" s="75"/>
      <c r="M47" s="75"/>
      <c r="N47" s="75"/>
      <c r="O47" s="75"/>
      <c r="P47" s="75"/>
      <c r="Q47" s="75"/>
      <c r="R47" s="75"/>
      <c r="S47" s="75"/>
      <c r="T47" s="75"/>
      <c r="U47" s="75"/>
      <c r="V47" s="75"/>
      <c r="W47" s="75"/>
      <c r="X47" s="75"/>
      <c r="Y47" s="75"/>
      <c r="Z47" s="75"/>
      <c r="AA47" s="75"/>
      <c r="AB47" s="75"/>
      <c r="AC47" s="75"/>
      <c r="AD47" s="75"/>
      <c r="AE47" s="75"/>
      <c r="AF47" s="75"/>
      <c r="AG47" s="75"/>
      <c r="AH47" s="75"/>
      <c r="AI47" s="75"/>
    </row>
    <row r="48" spans="1:36" ht="24" x14ac:dyDescent="0.25">
      <c r="A48" s="75" t="s">
        <v>149</v>
      </c>
      <c r="B48" s="75" t="s">
        <v>149</v>
      </c>
      <c r="C48" s="75"/>
      <c r="D48" s="174" t="s">
        <v>453</v>
      </c>
      <c r="E48" s="75"/>
      <c r="H48" s="75"/>
      <c r="I48" s="75"/>
      <c r="J48" s="75"/>
      <c r="K48" s="75"/>
      <c r="L48" s="75"/>
      <c r="M48" s="75"/>
      <c r="N48" s="75"/>
      <c r="O48" s="75"/>
      <c r="P48" s="75"/>
      <c r="Q48" s="75"/>
      <c r="R48" s="75"/>
      <c r="S48" s="75"/>
      <c r="T48" s="75"/>
      <c r="U48" s="75"/>
      <c r="V48" s="75"/>
      <c r="W48" s="75"/>
      <c r="X48" s="75"/>
      <c r="Y48" s="75"/>
      <c r="Z48" s="75"/>
      <c r="AA48" s="75"/>
      <c r="AB48" s="75"/>
      <c r="AC48" s="75"/>
      <c r="AD48" s="75"/>
      <c r="AE48" s="75"/>
      <c r="AF48" s="75"/>
      <c r="AG48" s="75"/>
      <c r="AH48" s="75"/>
      <c r="AI48" s="75"/>
    </row>
    <row r="49" spans="1:35" x14ac:dyDescent="0.25">
      <c r="A49" s="75"/>
      <c r="B49" s="75"/>
      <c r="C49" s="75"/>
      <c r="D49" s="166" t="s">
        <v>456</v>
      </c>
      <c r="E49" s="75"/>
      <c r="F49" s="75"/>
      <c r="G49" s="75"/>
      <c r="H49" s="75"/>
      <c r="I49" s="75"/>
      <c r="J49" s="75"/>
      <c r="K49" s="75"/>
      <c r="L49" s="75"/>
      <c r="M49" s="75"/>
      <c r="N49" s="75"/>
      <c r="O49" s="75"/>
      <c r="P49" s="75"/>
      <c r="Q49" s="75"/>
      <c r="R49" s="75"/>
      <c r="S49" s="75"/>
      <c r="T49" s="75"/>
      <c r="U49" s="75"/>
      <c r="V49" s="75"/>
      <c r="W49" s="75"/>
      <c r="X49" s="75"/>
      <c r="Y49" s="75"/>
      <c r="Z49" s="75"/>
      <c r="AA49" s="75"/>
      <c r="AB49" s="75"/>
      <c r="AC49" s="75"/>
      <c r="AD49" s="75"/>
      <c r="AE49" s="75"/>
      <c r="AF49" s="75"/>
      <c r="AG49" s="75"/>
      <c r="AH49" s="75"/>
      <c r="AI49" s="75"/>
    </row>
    <row r="50" spans="1:35" x14ac:dyDescent="0.25">
      <c r="A50" s="83" t="s">
        <v>150</v>
      </c>
      <c r="B50" s="83" t="s">
        <v>150</v>
      </c>
      <c r="C50" s="74"/>
      <c r="D50" s="167" t="s">
        <v>455</v>
      </c>
      <c r="E50" s="75"/>
      <c r="F50" s="75"/>
      <c r="G50" s="75"/>
      <c r="H50" s="75"/>
      <c r="I50" s="75"/>
      <c r="J50" s="75"/>
      <c r="K50" s="75"/>
      <c r="L50" s="75"/>
      <c r="M50" s="75"/>
      <c r="N50" s="75"/>
      <c r="O50" s="75"/>
      <c r="P50" s="75"/>
      <c r="Q50" s="75"/>
      <c r="R50" s="75"/>
      <c r="S50" s="75"/>
      <c r="T50" s="75"/>
      <c r="U50" s="75"/>
      <c r="V50" s="75"/>
      <c r="W50" s="75"/>
      <c r="X50" s="75"/>
      <c r="Y50" s="75"/>
      <c r="Z50" s="75"/>
      <c r="AA50" s="75"/>
      <c r="AB50" s="75"/>
      <c r="AC50" s="75"/>
      <c r="AD50" s="75"/>
      <c r="AE50" s="75"/>
      <c r="AF50" s="75"/>
      <c r="AG50" s="75"/>
      <c r="AH50" s="75"/>
      <c r="AI50" s="75"/>
    </row>
    <row r="51" spans="1:35" ht="15" customHeight="1" x14ac:dyDescent="0.25">
      <c r="A51" s="75" t="s">
        <v>151</v>
      </c>
      <c r="B51" s="75" t="s">
        <v>284</v>
      </c>
      <c r="C51" s="75"/>
      <c r="D51" s="174" t="s">
        <v>454</v>
      </c>
      <c r="E51" s="75"/>
      <c r="F51" s="75"/>
      <c r="G51" s="75"/>
      <c r="H51" s="75"/>
      <c r="I51" s="75"/>
      <c r="J51" s="75"/>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row>
    <row r="52" spans="1:35" ht="15.75" x14ac:dyDescent="0.25">
      <c r="A52" s="87" t="s">
        <v>286</v>
      </c>
      <c r="B52" s="94"/>
      <c r="C52" s="91"/>
      <c r="D52" s="91"/>
      <c r="E52" s="75"/>
      <c r="F52" s="87" t="s">
        <v>286</v>
      </c>
      <c r="G52" s="94"/>
      <c r="H52" s="75"/>
      <c r="I52" s="75"/>
      <c r="J52" s="75"/>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row>
    <row r="53" spans="1:35" s="1" customFormat="1" x14ac:dyDescent="0.25">
      <c r="A53" s="107" t="s">
        <v>275</v>
      </c>
      <c r="B53" s="193"/>
      <c r="C53" s="157"/>
      <c r="D53" s="157"/>
      <c r="E53" s="158"/>
      <c r="F53" s="73" t="s">
        <v>267</v>
      </c>
      <c r="G53" s="73"/>
      <c r="H53" s="158"/>
      <c r="I53" s="158"/>
      <c r="J53" s="158"/>
      <c r="K53" s="158"/>
      <c r="L53" s="158"/>
      <c r="M53" s="158"/>
      <c r="N53" s="158"/>
      <c r="O53" s="158"/>
      <c r="P53" s="158"/>
      <c r="Q53" s="158"/>
      <c r="R53" s="158"/>
      <c r="S53" s="158"/>
      <c r="T53" s="158"/>
      <c r="U53" s="158"/>
      <c r="V53" s="158"/>
      <c r="W53" s="158"/>
      <c r="X53" s="158"/>
      <c r="Y53" s="158"/>
      <c r="Z53" s="158"/>
      <c r="AA53" s="158"/>
      <c r="AB53" s="158"/>
      <c r="AC53" s="158"/>
      <c r="AD53" s="158"/>
      <c r="AE53" s="158"/>
      <c r="AF53" s="158"/>
      <c r="AG53" s="158"/>
      <c r="AH53" s="158"/>
      <c r="AI53" s="158"/>
    </row>
    <row r="54" spans="1:35" s="1" customFormat="1" x14ac:dyDescent="0.25">
      <c r="A54" s="196"/>
      <c r="B54" s="197"/>
      <c r="C54" s="198"/>
      <c r="D54" s="198"/>
      <c r="E54" s="158"/>
      <c r="F54" s="95" t="s">
        <v>156</v>
      </c>
      <c r="G54" s="199"/>
      <c r="H54" s="158"/>
      <c r="I54" s="158"/>
      <c r="J54" s="158"/>
      <c r="K54" s="158"/>
      <c r="L54" s="158"/>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row>
    <row r="55" spans="1:35" s="1" customFormat="1" x14ac:dyDescent="0.25">
      <c r="A55" s="196"/>
      <c r="B55" s="197"/>
      <c r="C55" s="198"/>
      <c r="D55" s="198"/>
      <c r="E55" s="158"/>
      <c r="F55" s="198" t="s">
        <v>157</v>
      </c>
      <c r="G55" s="197"/>
      <c r="H55" s="158"/>
      <c r="I55" s="158"/>
      <c r="J55" s="158"/>
      <c r="K55" s="158"/>
      <c r="L55" s="158"/>
      <c r="M55" s="158"/>
      <c r="N55" s="158"/>
      <c r="O55" s="158"/>
      <c r="P55" s="158"/>
      <c r="Q55" s="158"/>
      <c r="R55" s="158"/>
      <c r="S55" s="158"/>
      <c r="T55" s="158"/>
      <c r="U55" s="158"/>
      <c r="V55" s="158"/>
      <c r="W55" s="158"/>
      <c r="X55" s="158"/>
      <c r="Y55" s="158"/>
      <c r="Z55" s="158"/>
      <c r="AA55" s="158"/>
      <c r="AB55" s="158"/>
      <c r="AC55" s="158"/>
      <c r="AD55" s="158"/>
      <c r="AE55" s="158"/>
      <c r="AF55" s="158"/>
      <c r="AG55" s="158"/>
      <c r="AH55" s="158"/>
      <c r="AI55" s="158"/>
    </row>
    <row r="56" spans="1:35" s="1" customFormat="1" x14ac:dyDescent="0.25">
      <c r="A56" s="196"/>
      <c r="B56" s="197"/>
      <c r="C56" s="198"/>
      <c r="D56" s="198"/>
      <c r="E56" s="158"/>
      <c r="F56" s="95" t="s">
        <v>131</v>
      </c>
      <c r="G56" s="199"/>
      <c r="H56" s="158"/>
      <c r="I56" s="158"/>
      <c r="J56" s="158"/>
      <c r="K56" s="158"/>
      <c r="L56" s="158"/>
      <c r="M56" s="158"/>
      <c r="N56" s="158"/>
      <c r="O56" s="158"/>
      <c r="P56" s="158"/>
      <c r="Q56" s="158"/>
      <c r="R56" s="158"/>
      <c r="S56" s="158"/>
      <c r="T56" s="158"/>
      <c r="U56" s="158"/>
      <c r="V56" s="158"/>
      <c r="W56" s="158"/>
      <c r="X56" s="158"/>
      <c r="Y56" s="158"/>
      <c r="Z56" s="158"/>
      <c r="AA56" s="158"/>
      <c r="AB56" s="158"/>
      <c r="AC56" s="158"/>
      <c r="AD56" s="158"/>
      <c r="AE56" s="158"/>
      <c r="AF56" s="158"/>
      <c r="AG56" s="158"/>
      <c r="AH56" s="158"/>
      <c r="AI56" s="158"/>
    </row>
    <row r="57" spans="1:35" ht="15" customHeight="1" x14ac:dyDescent="0.25">
      <c r="A57" s="163"/>
      <c r="B57" s="82"/>
      <c r="C57" s="163"/>
      <c r="D57" s="163"/>
      <c r="E57" s="75"/>
      <c r="F57" s="75" t="s">
        <v>158</v>
      </c>
      <c r="G57" s="75"/>
      <c r="H57" s="75"/>
      <c r="I57" s="75"/>
      <c r="J57" s="75"/>
      <c r="K57" s="75"/>
      <c r="L57" s="75"/>
      <c r="M57" s="75"/>
      <c r="N57" s="75"/>
      <c r="O57" s="75"/>
      <c r="P57" s="75"/>
      <c r="Q57" s="75"/>
      <c r="R57" s="75"/>
      <c r="S57" s="75"/>
      <c r="T57" s="75"/>
      <c r="U57" s="75"/>
      <c r="V57" s="75"/>
      <c r="W57" s="75"/>
      <c r="X57" s="75"/>
      <c r="Y57" s="75"/>
      <c r="Z57" s="75"/>
      <c r="AA57" s="75"/>
      <c r="AB57" s="75"/>
      <c r="AC57" s="75"/>
      <c r="AD57" s="75"/>
      <c r="AE57" s="75"/>
      <c r="AF57" s="75"/>
      <c r="AG57" s="75"/>
      <c r="AH57" s="75"/>
      <c r="AI57" s="75"/>
    </row>
    <row r="58" spans="1:35" ht="15" customHeight="1" x14ac:dyDescent="0.25">
      <c r="A58" s="163"/>
      <c r="B58" s="82"/>
      <c r="C58" s="163"/>
      <c r="D58" s="163"/>
      <c r="E58" s="75"/>
      <c r="F58" s="75"/>
      <c r="G58" s="75"/>
      <c r="H58" s="75"/>
      <c r="I58" s="75"/>
      <c r="J58" s="75"/>
      <c r="K58" s="75"/>
      <c r="L58" s="75"/>
      <c r="M58" s="75"/>
      <c r="N58" s="75"/>
      <c r="O58" s="75"/>
      <c r="P58" s="75"/>
      <c r="Q58" s="75"/>
      <c r="R58" s="75"/>
      <c r="S58" s="75"/>
      <c r="T58" s="75"/>
      <c r="U58" s="75"/>
      <c r="V58" s="75"/>
      <c r="W58" s="75"/>
      <c r="X58" s="75"/>
      <c r="Y58" s="75"/>
      <c r="Z58" s="75"/>
      <c r="AA58" s="75"/>
      <c r="AB58" s="75"/>
      <c r="AC58" s="75"/>
      <c r="AD58" s="75"/>
      <c r="AE58" s="75"/>
      <c r="AF58" s="75"/>
      <c r="AG58" s="75"/>
      <c r="AH58" s="75"/>
      <c r="AI58" s="75"/>
    </row>
    <row r="59" spans="1:35" ht="9" customHeight="1" x14ac:dyDescent="0.25">
      <c r="A59" s="76"/>
      <c r="B59" s="76"/>
      <c r="C59" s="76"/>
      <c r="D59" s="76"/>
      <c r="E59" s="75"/>
      <c r="F59" s="108"/>
      <c r="G59" s="108"/>
      <c r="H59" s="75"/>
      <c r="I59" s="75"/>
      <c r="J59" s="75"/>
      <c r="K59" s="75"/>
      <c r="L59" s="75"/>
      <c r="M59" s="75"/>
      <c r="N59" s="75"/>
      <c r="O59" s="75"/>
      <c r="P59" s="75"/>
      <c r="Q59" s="75"/>
      <c r="R59" s="75"/>
      <c r="S59" s="75"/>
      <c r="T59" s="75"/>
      <c r="U59" s="75"/>
      <c r="V59" s="75"/>
      <c r="W59" s="75"/>
      <c r="X59" s="75"/>
      <c r="Y59" s="75"/>
      <c r="Z59" s="75"/>
      <c r="AA59" s="75"/>
      <c r="AB59" s="75"/>
      <c r="AC59" s="75"/>
      <c r="AD59" s="75"/>
      <c r="AE59" s="75"/>
      <c r="AF59" s="75"/>
      <c r="AG59" s="75"/>
      <c r="AH59" s="75"/>
      <c r="AI59" s="75"/>
    </row>
    <row r="60" spans="1:35" ht="15.75" x14ac:dyDescent="0.25">
      <c r="A60" s="88" t="s">
        <v>287</v>
      </c>
      <c r="B60" s="104"/>
      <c r="C60" s="90"/>
      <c r="D60" s="90"/>
      <c r="E60" s="75"/>
      <c r="F60" s="88" t="s">
        <v>482</v>
      </c>
      <c r="G60" s="104"/>
      <c r="H60" s="75"/>
      <c r="I60" s="75"/>
      <c r="J60" s="75"/>
      <c r="K60" s="75"/>
      <c r="L60" s="75"/>
      <c r="M60" s="75"/>
      <c r="N60" s="75"/>
      <c r="O60" s="75"/>
      <c r="P60" s="75"/>
      <c r="Q60" s="75"/>
      <c r="R60" s="75"/>
      <c r="S60" s="75"/>
      <c r="T60" s="75"/>
      <c r="U60" s="75"/>
      <c r="V60" s="75"/>
      <c r="W60" s="75"/>
      <c r="X60" s="75"/>
      <c r="Y60" s="75"/>
      <c r="Z60" s="75"/>
      <c r="AA60" s="75"/>
      <c r="AB60" s="75"/>
      <c r="AC60" s="75"/>
      <c r="AD60" s="75"/>
      <c r="AE60" s="75"/>
      <c r="AF60" s="75"/>
      <c r="AG60" s="75"/>
      <c r="AH60" s="75"/>
      <c r="AI60" s="75"/>
    </row>
    <row r="61" spans="1:35" x14ac:dyDescent="0.25">
      <c r="A61" s="107" t="s">
        <v>275</v>
      </c>
      <c r="B61" s="78"/>
      <c r="C61" s="77"/>
      <c r="D61" s="77"/>
      <c r="E61" s="75"/>
      <c r="F61" s="73" t="s">
        <v>267</v>
      </c>
      <c r="G61" s="73"/>
      <c r="H61" s="75"/>
      <c r="I61" s="75"/>
      <c r="J61" s="75"/>
      <c r="K61" s="75"/>
      <c r="L61" s="75"/>
      <c r="M61" s="75"/>
      <c r="N61" s="75"/>
      <c r="O61" s="75"/>
      <c r="P61" s="75"/>
      <c r="Q61" s="75"/>
      <c r="R61" s="75"/>
      <c r="S61" s="75"/>
      <c r="T61" s="75"/>
      <c r="U61" s="75"/>
      <c r="V61" s="75"/>
      <c r="W61" s="75"/>
      <c r="X61" s="75"/>
      <c r="Y61" s="75"/>
      <c r="Z61" s="75"/>
      <c r="AA61" s="75"/>
      <c r="AB61" s="75"/>
      <c r="AC61" s="75"/>
      <c r="AD61" s="75"/>
      <c r="AE61" s="75"/>
      <c r="AF61" s="75"/>
      <c r="AG61" s="75"/>
      <c r="AH61" s="75"/>
      <c r="AI61" s="75"/>
    </row>
    <row r="62" spans="1:35" ht="15.75" x14ac:dyDescent="0.25">
      <c r="A62" s="88" t="s">
        <v>288</v>
      </c>
      <c r="B62" s="104"/>
      <c r="C62" s="90"/>
      <c r="D62" s="90"/>
      <c r="E62" s="75"/>
      <c r="F62" s="74" t="s">
        <v>173</v>
      </c>
      <c r="G62" s="74"/>
      <c r="H62" s="75"/>
      <c r="I62" s="75"/>
      <c r="J62" s="75"/>
      <c r="K62" s="75"/>
      <c r="L62" s="75"/>
      <c r="M62" s="75"/>
      <c r="N62" s="75"/>
      <c r="O62" s="75"/>
      <c r="P62" s="75"/>
      <c r="Q62" s="75"/>
      <c r="R62" s="75"/>
      <c r="S62" s="75"/>
      <c r="T62" s="75"/>
      <c r="U62" s="75"/>
      <c r="V62" s="75"/>
      <c r="W62" s="75"/>
      <c r="X62" s="75"/>
      <c r="Y62" s="75"/>
      <c r="Z62" s="75"/>
      <c r="AA62" s="75"/>
      <c r="AB62" s="75"/>
      <c r="AC62" s="75"/>
      <c r="AD62" s="75"/>
      <c r="AE62" s="75"/>
      <c r="AF62" s="75"/>
      <c r="AG62" s="75"/>
      <c r="AH62" s="75"/>
      <c r="AI62" s="75"/>
    </row>
    <row r="63" spans="1:35" x14ac:dyDescent="0.25">
      <c r="A63" s="107" t="s">
        <v>275</v>
      </c>
      <c r="B63" s="78"/>
      <c r="C63" s="77"/>
      <c r="D63" s="77"/>
      <c r="E63" s="75"/>
      <c r="F63" s="75" t="s">
        <v>114</v>
      </c>
      <c r="G63" s="75"/>
      <c r="H63" s="75"/>
      <c r="I63" s="75"/>
      <c r="J63" s="75"/>
      <c r="K63" s="75"/>
      <c r="L63" s="75"/>
      <c r="M63" s="75"/>
      <c r="N63" s="75"/>
      <c r="O63" s="75"/>
      <c r="P63" s="75"/>
      <c r="Q63" s="75"/>
      <c r="R63" s="75"/>
      <c r="S63" s="75"/>
      <c r="T63" s="75"/>
      <c r="U63" s="75"/>
      <c r="V63" s="75"/>
      <c r="W63" s="75"/>
      <c r="X63" s="75"/>
      <c r="Y63" s="75"/>
      <c r="Z63" s="75"/>
      <c r="AA63" s="75"/>
      <c r="AB63" s="75"/>
      <c r="AC63" s="75"/>
      <c r="AD63" s="75"/>
      <c r="AE63" s="75"/>
      <c r="AF63" s="75"/>
      <c r="AG63" s="75"/>
      <c r="AH63" s="75"/>
      <c r="AI63" s="75"/>
    </row>
    <row r="64" spans="1:35" ht="15.75" x14ac:dyDescent="0.25">
      <c r="A64" s="88" t="s">
        <v>289</v>
      </c>
      <c r="B64" s="102"/>
      <c r="C64" s="102"/>
      <c r="D64" s="184"/>
      <c r="E64" s="75"/>
      <c r="F64" s="74" t="s">
        <v>131</v>
      </c>
      <c r="G64" s="74"/>
      <c r="H64" s="75"/>
      <c r="I64" s="75"/>
      <c r="J64" s="75"/>
      <c r="K64" s="75"/>
      <c r="L64" s="75"/>
      <c r="M64" s="75"/>
      <c r="N64" s="75"/>
      <c r="O64" s="75"/>
      <c r="P64" s="75"/>
      <c r="Q64" s="75"/>
      <c r="R64" s="75"/>
      <c r="S64" s="75"/>
      <c r="T64" s="75"/>
      <c r="U64" s="75"/>
      <c r="V64" s="75"/>
      <c r="W64" s="75"/>
      <c r="X64" s="75"/>
      <c r="Y64" s="75"/>
      <c r="Z64" s="75"/>
      <c r="AA64" s="75"/>
      <c r="AB64" s="75"/>
      <c r="AC64" s="75"/>
      <c r="AD64" s="75"/>
      <c r="AE64" s="75"/>
      <c r="AF64" s="75"/>
      <c r="AG64" s="75"/>
      <c r="AH64" s="75"/>
      <c r="AI64" s="75"/>
    </row>
    <row r="65" spans="1:35" x14ac:dyDescent="0.25">
      <c r="A65" s="77" t="s">
        <v>267</v>
      </c>
      <c r="B65" s="78" t="s">
        <v>291</v>
      </c>
      <c r="C65" s="75"/>
      <c r="D65" s="75"/>
      <c r="E65" s="75"/>
      <c r="F65" s="75" t="s">
        <v>132</v>
      </c>
      <c r="G65" s="75"/>
      <c r="H65" s="75"/>
      <c r="I65" s="75"/>
      <c r="J65" s="75"/>
      <c r="K65" s="75"/>
      <c r="L65" s="75"/>
      <c r="M65" s="75"/>
      <c r="N65" s="75"/>
      <c r="O65" s="75"/>
      <c r="P65" s="75"/>
      <c r="Q65" s="75"/>
      <c r="R65" s="75"/>
      <c r="S65" s="75"/>
      <c r="T65" s="75"/>
      <c r="U65" s="75"/>
      <c r="V65" s="75"/>
      <c r="W65" s="75"/>
      <c r="X65" s="75"/>
      <c r="Y65" s="75"/>
      <c r="Z65" s="75"/>
      <c r="AA65" s="75"/>
      <c r="AB65" s="75"/>
      <c r="AC65" s="75"/>
      <c r="AD65" s="75"/>
      <c r="AE65" s="75"/>
      <c r="AF65" s="75"/>
      <c r="AG65" s="75"/>
      <c r="AH65" s="75"/>
      <c r="AI65" s="75"/>
    </row>
    <row r="66" spans="1:35" x14ac:dyDescent="0.25">
      <c r="A66" s="83" t="s">
        <v>123</v>
      </c>
      <c r="B66" s="83" t="s">
        <v>123</v>
      </c>
      <c r="C66" s="75"/>
      <c r="D66" s="75"/>
      <c r="E66" s="75"/>
      <c r="F66" s="75"/>
      <c r="G66" s="75"/>
      <c r="H66" s="75"/>
      <c r="I66" s="75"/>
      <c r="J66" s="75"/>
      <c r="K66" s="75"/>
      <c r="L66" s="75"/>
      <c r="M66" s="75"/>
      <c r="N66" s="75"/>
      <c r="O66" s="75"/>
      <c r="P66" s="75"/>
      <c r="Q66" s="75"/>
      <c r="R66" s="75"/>
      <c r="S66" s="75"/>
      <c r="T66" s="75"/>
      <c r="U66" s="75"/>
      <c r="V66" s="75"/>
      <c r="W66" s="75"/>
      <c r="X66" s="75"/>
      <c r="Y66" s="75"/>
      <c r="Z66" s="75"/>
      <c r="AA66" s="75"/>
      <c r="AB66" s="75"/>
      <c r="AC66" s="75"/>
      <c r="AD66" s="75"/>
      <c r="AE66" s="75"/>
      <c r="AF66" s="75"/>
      <c r="AG66" s="75"/>
      <c r="AH66" s="75"/>
      <c r="AI66" s="75"/>
    </row>
    <row r="67" spans="1:35" x14ac:dyDescent="0.25">
      <c r="A67" s="75" t="s">
        <v>124</v>
      </c>
      <c r="B67" s="75" t="s">
        <v>124</v>
      </c>
      <c r="C67" s="75"/>
      <c r="D67" s="75"/>
      <c r="E67" s="75"/>
      <c r="F67" s="75"/>
      <c r="G67" s="75"/>
      <c r="H67" s="75"/>
      <c r="I67" s="75"/>
      <c r="J67" s="75"/>
      <c r="K67" s="75"/>
      <c r="L67" s="75"/>
      <c r="M67" s="75"/>
      <c r="N67" s="75"/>
      <c r="O67" s="75"/>
      <c r="P67" s="75"/>
      <c r="Q67" s="75"/>
      <c r="R67" s="75"/>
      <c r="S67" s="75"/>
      <c r="T67" s="75"/>
      <c r="U67" s="75"/>
      <c r="V67" s="75"/>
      <c r="W67" s="75"/>
      <c r="X67" s="75"/>
      <c r="Y67" s="75"/>
      <c r="Z67" s="75"/>
      <c r="AA67" s="75"/>
      <c r="AB67" s="75"/>
      <c r="AC67" s="75"/>
      <c r="AD67" s="75"/>
      <c r="AE67" s="75"/>
      <c r="AF67" s="75"/>
      <c r="AG67" s="75"/>
      <c r="AH67" s="75"/>
      <c r="AI67" s="75"/>
    </row>
    <row r="68" spans="1:35" ht="15.75" x14ac:dyDescent="0.25">
      <c r="A68" s="84" t="s">
        <v>125</v>
      </c>
      <c r="B68" s="84" t="s">
        <v>125</v>
      </c>
      <c r="C68" s="75"/>
      <c r="D68" s="75"/>
      <c r="E68" s="75"/>
      <c r="F68" s="192"/>
      <c r="G68" s="193"/>
      <c r="H68" s="75"/>
      <c r="I68" s="75"/>
      <c r="J68" s="75"/>
      <c r="K68" s="75"/>
      <c r="L68" s="75"/>
      <c r="M68" s="75"/>
      <c r="N68" s="75"/>
      <c r="O68" s="75"/>
      <c r="P68" s="75"/>
      <c r="Q68" s="75"/>
      <c r="R68" s="75"/>
      <c r="S68" s="75"/>
      <c r="T68" s="75"/>
      <c r="U68" s="75"/>
      <c r="V68" s="75"/>
      <c r="W68" s="75"/>
      <c r="X68" s="75"/>
      <c r="Y68" s="75"/>
      <c r="Z68" s="75"/>
      <c r="AA68" s="75"/>
      <c r="AB68" s="75"/>
      <c r="AC68" s="75"/>
      <c r="AD68" s="75"/>
      <c r="AE68" s="75"/>
      <c r="AF68" s="75"/>
      <c r="AG68" s="75"/>
      <c r="AH68" s="75"/>
      <c r="AI68" s="75"/>
    </row>
    <row r="69" spans="1:35" ht="15.75" x14ac:dyDescent="0.25">
      <c r="A69" s="75" t="s">
        <v>126</v>
      </c>
      <c r="B69" s="75" t="s">
        <v>126</v>
      </c>
      <c r="C69" s="75"/>
      <c r="D69" s="75"/>
      <c r="E69" s="75"/>
      <c r="F69" s="194" t="s">
        <v>481</v>
      </c>
      <c r="G69" s="195"/>
      <c r="H69" s="75"/>
      <c r="I69" s="75"/>
      <c r="J69" s="75"/>
      <c r="K69" s="75"/>
      <c r="L69" s="75"/>
      <c r="M69" s="75"/>
      <c r="N69" s="75"/>
      <c r="O69" s="75"/>
      <c r="P69" s="75"/>
      <c r="Q69" s="75"/>
      <c r="R69" s="75"/>
      <c r="S69" s="75"/>
      <c r="T69" s="75"/>
      <c r="U69" s="75"/>
      <c r="V69" s="75"/>
      <c r="W69" s="75"/>
      <c r="X69" s="75"/>
      <c r="Y69" s="75"/>
      <c r="Z69" s="75"/>
      <c r="AA69" s="75"/>
      <c r="AB69" s="75"/>
      <c r="AC69" s="75"/>
      <c r="AD69" s="75"/>
      <c r="AE69" s="75"/>
      <c r="AF69" s="75"/>
      <c r="AG69" s="75"/>
      <c r="AH69" s="75"/>
      <c r="AI69" s="75"/>
    </row>
    <row r="70" spans="1:35" ht="24" x14ac:dyDescent="0.25">
      <c r="A70" s="83" t="s">
        <v>127</v>
      </c>
      <c r="B70" s="83" t="s">
        <v>290</v>
      </c>
      <c r="C70" s="75"/>
      <c r="D70" s="75"/>
      <c r="E70" s="75"/>
      <c r="F70" s="73" t="s">
        <v>267</v>
      </c>
      <c r="G70" s="73"/>
      <c r="H70" s="75"/>
      <c r="I70" s="75"/>
      <c r="J70" s="75"/>
      <c r="K70" s="75"/>
      <c r="L70" s="75"/>
      <c r="M70" s="75"/>
      <c r="N70" s="75"/>
      <c r="O70" s="75"/>
      <c r="P70" s="75"/>
      <c r="Q70" s="75"/>
      <c r="R70" s="75"/>
      <c r="S70" s="75"/>
      <c r="T70" s="75"/>
      <c r="U70" s="75"/>
      <c r="V70" s="75"/>
      <c r="W70" s="75"/>
      <c r="X70" s="75"/>
      <c r="Y70" s="75"/>
      <c r="Z70" s="75"/>
      <c r="AA70" s="75"/>
      <c r="AB70" s="75"/>
      <c r="AC70" s="75"/>
      <c r="AD70" s="75"/>
      <c r="AE70" s="75"/>
      <c r="AF70" s="75"/>
      <c r="AG70" s="75"/>
      <c r="AH70" s="75"/>
      <c r="AI70" s="75"/>
    </row>
    <row r="71" spans="1:35" x14ac:dyDescent="0.25">
      <c r="A71" s="75" t="s">
        <v>128</v>
      </c>
      <c r="B71" s="75" t="s">
        <v>128</v>
      </c>
      <c r="C71" s="75"/>
      <c r="D71" s="75"/>
      <c r="E71" s="75"/>
      <c r="F71" s="74" t="s">
        <v>131</v>
      </c>
      <c r="G71" s="74"/>
      <c r="H71" s="75"/>
      <c r="I71" s="75"/>
      <c r="J71" s="75"/>
      <c r="K71" s="75"/>
      <c r="L71" s="75"/>
      <c r="M71" s="75"/>
      <c r="N71" s="75"/>
      <c r="O71" s="75"/>
      <c r="P71" s="75"/>
      <c r="Q71" s="75"/>
      <c r="R71" s="75"/>
      <c r="S71" s="75"/>
      <c r="T71" s="75"/>
      <c r="U71" s="75"/>
      <c r="V71" s="75"/>
      <c r="W71" s="75"/>
      <c r="X71" s="75"/>
      <c r="Y71" s="75"/>
      <c r="Z71" s="75"/>
      <c r="AA71" s="75"/>
      <c r="AB71" s="75"/>
      <c r="AC71" s="75"/>
      <c r="AD71" s="75"/>
      <c r="AE71" s="75"/>
      <c r="AF71" s="75"/>
      <c r="AG71" s="75"/>
      <c r="AH71" s="75"/>
      <c r="AI71" s="75"/>
    </row>
    <row r="72" spans="1:35" ht="15.75" x14ac:dyDescent="0.25">
      <c r="A72" s="88" t="s">
        <v>292</v>
      </c>
      <c r="B72" s="102"/>
      <c r="C72" s="90"/>
      <c r="D72" s="90"/>
      <c r="E72" s="75"/>
      <c r="F72" s="75" t="s">
        <v>124</v>
      </c>
      <c r="G72" s="75"/>
      <c r="H72" s="75"/>
      <c r="I72" s="75"/>
      <c r="J72" s="75"/>
      <c r="K72" s="75"/>
      <c r="L72" s="75"/>
      <c r="M72" s="75"/>
      <c r="N72" s="75"/>
      <c r="O72" s="75"/>
      <c r="P72" s="75"/>
      <c r="Q72" s="75"/>
      <c r="R72" s="75"/>
      <c r="S72" s="75"/>
      <c r="T72" s="75"/>
      <c r="U72" s="75"/>
      <c r="V72" s="75"/>
      <c r="W72" s="75"/>
      <c r="X72" s="75"/>
      <c r="Y72" s="75"/>
      <c r="Z72" s="75"/>
      <c r="AA72" s="75"/>
      <c r="AB72" s="75"/>
      <c r="AC72" s="75"/>
      <c r="AD72" s="75"/>
      <c r="AE72" s="75"/>
      <c r="AF72" s="75"/>
      <c r="AG72" s="75"/>
      <c r="AH72" s="75"/>
      <c r="AI72" s="75"/>
    </row>
    <row r="73" spans="1:35" ht="15" customHeight="1" x14ac:dyDescent="0.25">
      <c r="A73" s="78" t="s">
        <v>459</v>
      </c>
      <c r="B73" s="78" t="s">
        <v>457</v>
      </c>
      <c r="C73" s="161"/>
      <c r="D73" s="179" t="s">
        <v>446</v>
      </c>
      <c r="E73" s="75"/>
      <c r="F73" s="74" t="s">
        <v>125</v>
      </c>
      <c r="G73" s="74"/>
      <c r="H73" s="75"/>
      <c r="I73" s="75"/>
      <c r="J73" s="75"/>
      <c r="K73" s="75"/>
      <c r="L73" s="75"/>
      <c r="M73" s="75"/>
      <c r="N73" s="75"/>
      <c r="O73" s="75"/>
      <c r="P73" s="75"/>
      <c r="Q73" s="75"/>
      <c r="R73" s="75"/>
      <c r="S73" s="75"/>
      <c r="T73" s="75"/>
      <c r="U73" s="75"/>
      <c r="V73" s="75"/>
      <c r="W73" s="75"/>
      <c r="X73" s="75"/>
      <c r="Y73" s="75"/>
      <c r="Z73" s="75"/>
      <c r="AA73" s="75"/>
      <c r="AB73" s="75"/>
      <c r="AC73" s="75"/>
      <c r="AD73" s="75"/>
      <c r="AE73" s="75"/>
      <c r="AF73" s="75"/>
      <c r="AG73" s="75"/>
      <c r="AH73" s="75"/>
      <c r="AI73" s="75"/>
    </row>
    <row r="74" spans="1:35" ht="24.75" x14ac:dyDescent="0.25">
      <c r="A74" s="177" t="s">
        <v>129</v>
      </c>
      <c r="B74" s="95" t="s">
        <v>129</v>
      </c>
      <c r="C74" s="178"/>
      <c r="D74" s="180" t="s">
        <v>129</v>
      </c>
      <c r="E74" s="75"/>
      <c r="F74" s="75" t="s">
        <v>132</v>
      </c>
      <c r="G74" s="75"/>
      <c r="H74" s="75"/>
      <c r="I74" s="75"/>
      <c r="J74" s="75"/>
      <c r="K74" s="75"/>
      <c r="L74" s="75"/>
      <c r="M74" s="75"/>
      <c r="N74" s="75"/>
      <c r="O74" s="75"/>
      <c r="P74" s="75"/>
      <c r="Q74" s="75"/>
      <c r="R74" s="75"/>
      <c r="S74" s="75"/>
      <c r="T74" s="75"/>
      <c r="U74" s="75"/>
      <c r="V74" s="75"/>
      <c r="W74" s="75"/>
      <c r="X74" s="75"/>
      <c r="Y74" s="75"/>
      <c r="Z74" s="75"/>
      <c r="AA74" s="75"/>
      <c r="AB74" s="75"/>
      <c r="AC74" s="75"/>
      <c r="AD74" s="75"/>
      <c r="AE74" s="75"/>
      <c r="AF74" s="75"/>
      <c r="AG74" s="75"/>
      <c r="AH74" s="75"/>
      <c r="AI74" s="75"/>
    </row>
    <row r="75" spans="1:35" ht="15" customHeight="1" x14ac:dyDescent="0.25">
      <c r="A75" s="82" t="s">
        <v>458</v>
      </c>
      <c r="B75" s="82" t="s">
        <v>130</v>
      </c>
      <c r="C75" s="82"/>
      <c r="D75" s="166" t="s">
        <v>458</v>
      </c>
      <c r="E75" s="75"/>
      <c r="H75" s="75"/>
      <c r="I75" s="75"/>
      <c r="J75" s="75"/>
      <c r="K75" s="75"/>
      <c r="L75" s="75"/>
      <c r="M75" s="75"/>
      <c r="N75" s="75"/>
      <c r="O75" s="75"/>
      <c r="P75" s="75"/>
      <c r="Q75" s="75"/>
      <c r="R75" s="75"/>
      <c r="S75" s="75"/>
      <c r="T75" s="75"/>
      <c r="U75" s="75"/>
      <c r="V75" s="75"/>
      <c r="W75" s="75"/>
      <c r="X75" s="75"/>
      <c r="Y75" s="75"/>
      <c r="Z75" s="75"/>
      <c r="AA75" s="75"/>
      <c r="AB75" s="75"/>
      <c r="AC75" s="75"/>
      <c r="AD75" s="75"/>
      <c r="AE75" s="75"/>
      <c r="AF75" s="75"/>
      <c r="AG75" s="75"/>
      <c r="AH75" s="75"/>
      <c r="AI75" s="75"/>
    </row>
    <row r="76" spans="1:35" ht="15" customHeight="1" x14ac:dyDescent="0.25">
      <c r="A76" s="95" t="s">
        <v>131</v>
      </c>
      <c r="B76" s="95" t="s">
        <v>131</v>
      </c>
      <c r="C76" s="95"/>
      <c r="D76" s="181" t="s">
        <v>131</v>
      </c>
      <c r="E76" s="75"/>
      <c r="F76" s="75"/>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c r="AF76" s="75"/>
      <c r="AG76" s="75"/>
      <c r="AH76" s="75"/>
      <c r="AI76" s="75"/>
    </row>
    <row r="77" spans="1:35" ht="15" customHeight="1" x14ac:dyDescent="0.25">
      <c r="A77" s="82" t="s">
        <v>132</v>
      </c>
      <c r="B77" s="82" t="s">
        <v>132</v>
      </c>
      <c r="C77" s="82"/>
      <c r="D77" s="166" t="s">
        <v>460</v>
      </c>
      <c r="E77" s="75"/>
      <c r="F77" s="75"/>
      <c r="G77" s="75"/>
      <c r="H77" s="75"/>
      <c r="I77" s="75"/>
      <c r="J77" s="75"/>
      <c r="K77" s="75"/>
      <c r="L77" s="75"/>
      <c r="M77" s="75"/>
      <c r="N77" s="75"/>
      <c r="O77" s="75"/>
      <c r="P77" s="75"/>
      <c r="Q77" s="75"/>
      <c r="R77" s="75"/>
      <c r="S77" s="75"/>
      <c r="T77" s="75"/>
      <c r="U77" s="75"/>
      <c r="V77" s="75"/>
      <c r="W77" s="75"/>
      <c r="X77" s="75"/>
      <c r="Y77" s="75"/>
      <c r="Z77" s="75"/>
      <c r="AA77" s="75"/>
      <c r="AB77" s="75"/>
      <c r="AC77" s="75"/>
      <c r="AD77" s="75"/>
      <c r="AE77" s="75"/>
      <c r="AF77" s="75"/>
      <c r="AG77" s="75"/>
      <c r="AH77" s="75"/>
      <c r="AI77" s="75"/>
    </row>
    <row r="78" spans="1:35" ht="15" customHeight="1" x14ac:dyDescent="0.25">
      <c r="A78" s="82"/>
      <c r="B78" s="82"/>
      <c r="C78" s="82"/>
      <c r="D78" s="166" t="s">
        <v>461</v>
      </c>
      <c r="E78" s="75"/>
      <c r="F78" s="75"/>
      <c r="G78" s="75"/>
      <c r="H78" s="75"/>
      <c r="I78" s="75"/>
      <c r="J78" s="75"/>
      <c r="K78" s="75"/>
      <c r="L78" s="75"/>
      <c r="M78" s="75"/>
      <c r="N78" s="75"/>
      <c r="O78" s="75"/>
      <c r="P78" s="75"/>
      <c r="Q78" s="75"/>
      <c r="R78" s="75"/>
      <c r="S78" s="75"/>
      <c r="T78" s="75"/>
      <c r="U78" s="75"/>
      <c r="V78" s="75"/>
      <c r="W78" s="75"/>
      <c r="X78" s="75"/>
      <c r="Y78" s="75"/>
      <c r="Z78" s="75"/>
      <c r="AA78" s="75"/>
      <c r="AB78" s="75"/>
      <c r="AC78" s="75"/>
      <c r="AD78" s="75"/>
      <c r="AE78" s="75"/>
      <c r="AF78" s="75"/>
      <c r="AG78" s="75"/>
      <c r="AH78" s="75"/>
      <c r="AI78" s="75"/>
    </row>
    <row r="79" spans="1:35" ht="15" customHeight="1" x14ac:dyDescent="0.25">
      <c r="A79" s="95" t="s">
        <v>133</v>
      </c>
      <c r="B79" s="95" t="s">
        <v>133</v>
      </c>
      <c r="C79" s="95"/>
      <c r="D79" s="181" t="s">
        <v>133</v>
      </c>
      <c r="E79" s="75"/>
      <c r="F79" s="75"/>
      <c r="G79" s="75"/>
      <c r="H79" s="75"/>
      <c r="I79" s="75"/>
      <c r="J79" s="75"/>
      <c r="K79" s="75"/>
      <c r="L79" s="75"/>
      <c r="M79" s="75"/>
      <c r="N79" s="75"/>
      <c r="O79" s="75"/>
      <c r="P79" s="75"/>
      <c r="Q79" s="75"/>
      <c r="R79" s="75"/>
      <c r="S79" s="75"/>
      <c r="T79" s="75"/>
      <c r="U79" s="75"/>
      <c r="V79" s="75"/>
      <c r="W79" s="75"/>
      <c r="X79" s="75"/>
      <c r="Y79" s="75"/>
      <c r="Z79" s="75"/>
      <c r="AA79" s="75"/>
      <c r="AB79" s="75"/>
      <c r="AC79" s="75"/>
      <c r="AD79" s="75"/>
      <c r="AE79" s="75"/>
      <c r="AF79" s="75"/>
      <c r="AG79" s="75"/>
      <c r="AH79" s="75"/>
      <c r="AI79" s="75"/>
    </row>
    <row r="80" spans="1:35" ht="15" customHeight="1" x14ac:dyDescent="0.25">
      <c r="A80" s="82" t="s">
        <v>134</v>
      </c>
      <c r="B80" s="82" t="s">
        <v>134</v>
      </c>
      <c r="C80" s="82"/>
      <c r="D80" s="166" t="s">
        <v>134</v>
      </c>
      <c r="E80" s="75"/>
      <c r="F80" s="75"/>
      <c r="G80" s="75"/>
      <c r="H80" s="75"/>
      <c r="I80" s="75"/>
      <c r="J80" s="75"/>
      <c r="K80" s="75"/>
      <c r="L80" s="75"/>
      <c r="M80" s="75"/>
      <c r="N80" s="75"/>
      <c r="O80" s="75"/>
      <c r="P80" s="75"/>
      <c r="Q80" s="75"/>
      <c r="R80" s="75"/>
      <c r="S80" s="75"/>
      <c r="T80" s="75"/>
      <c r="U80" s="75"/>
      <c r="V80" s="75"/>
      <c r="W80" s="75"/>
      <c r="X80" s="75"/>
      <c r="Y80" s="75"/>
      <c r="Z80" s="75"/>
      <c r="AA80" s="75"/>
      <c r="AB80" s="75"/>
      <c r="AC80" s="75"/>
      <c r="AD80" s="75"/>
      <c r="AE80" s="75"/>
      <c r="AF80" s="75"/>
      <c r="AG80" s="75"/>
      <c r="AH80" s="75"/>
      <c r="AI80" s="75"/>
    </row>
    <row r="81" spans="1:35" ht="9" customHeight="1" x14ac:dyDescent="0.25">
      <c r="A81" s="76"/>
      <c r="B81" s="76"/>
      <c r="C81" s="76"/>
      <c r="D81" s="76"/>
      <c r="E81" s="75"/>
      <c r="F81" s="108"/>
      <c r="G81" s="108"/>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75"/>
      <c r="AH81" s="75"/>
      <c r="AI81" s="75"/>
    </row>
    <row r="82" spans="1:35" ht="15.75" x14ac:dyDescent="0.25">
      <c r="A82" s="89" t="s">
        <v>293</v>
      </c>
      <c r="B82" s="92"/>
      <c r="C82" s="92"/>
      <c r="D82" s="92"/>
      <c r="E82" s="75"/>
      <c r="F82" s="89" t="s">
        <v>293</v>
      </c>
      <c r="G82" s="89"/>
      <c r="H82" s="75"/>
      <c r="I82" s="75"/>
      <c r="J82" s="75"/>
      <c r="K82" s="75"/>
      <c r="L82" s="75"/>
      <c r="M82" s="75"/>
      <c r="N82" s="75"/>
      <c r="O82" s="75"/>
      <c r="P82" s="75"/>
      <c r="Q82" s="75"/>
      <c r="R82" s="75"/>
      <c r="S82" s="75"/>
      <c r="T82" s="75"/>
      <c r="U82" s="75"/>
      <c r="V82" s="75"/>
      <c r="W82" s="75"/>
      <c r="X82" s="75"/>
      <c r="Y82" s="75"/>
      <c r="Z82" s="75"/>
      <c r="AA82" s="75"/>
      <c r="AB82" s="75"/>
      <c r="AC82" s="75"/>
      <c r="AD82" s="75"/>
      <c r="AE82" s="75"/>
      <c r="AF82" s="75"/>
      <c r="AG82" s="75"/>
      <c r="AH82" s="75"/>
      <c r="AI82" s="75"/>
    </row>
    <row r="83" spans="1:35" x14ac:dyDescent="0.25">
      <c r="A83" s="78" t="s">
        <v>267</v>
      </c>
      <c r="B83" s="78" t="s">
        <v>291</v>
      </c>
      <c r="C83" s="78" t="s">
        <v>291</v>
      </c>
      <c r="D83" s="78"/>
      <c r="E83" s="75"/>
      <c r="F83" s="73" t="s">
        <v>267</v>
      </c>
      <c r="G83" s="73" t="s">
        <v>291</v>
      </c>
      <c r="H83" s="75"/>
      <c r="I83" s="75"/>
      <c r="J83" s="75"/>
      <c r="K83" s="75"/>
      <c r="L83" s="75"/>
      <c r="M83" s="75"/>
      <c r="N83" s="75"/>
      <c r="O83" s="75"/>
      <c r="P83" s="75"/>
      <c r="Q83" s="75"/>
      <c r="R83" s="75"/>
      <c r="S83" s="75"/>
      <c r="T83" s="75"/>
      <c r="U83" s="75"/>
      <c r="V83" s="75"/>
      <c r="W83" s="75"/>
      <c r="X83" s="75"/>
      <c r="Y83" s="75"/>
      <c r="Z83" s="75"/>
      <c r="AA83" s="75"/>
      <c r="AB83" s="75"/>
      <c r="AC83" s="75"/>
      <c r="AD83" s="75"/>
      <c r="AE83" s="75"/>
      <c r="AF83" s="75"/>
      <c r="AG83" s="75"/>
      <c r="AH83" s="75"/>
      <c r="AI83" s="75"/>
    </row>
    <row r="84" spans="1:35" x14ac:dyDescent="0.25">
      <c r="A84" s="143" t="s">
        <v>105</v>
      </c>
      <c r="B84" s="95" t="s">
        <v>104</v>
      </c>
      <c r="C84" s="95" t="s">
        <v>104</v>
      </c>
      <c r="D84" s="95"/>
      <c r="E84" s="75"/>
      <c r="F84" s="74" t="s">
        <v>185</v>
      </c>
      <c r="G84" s="74" t="s">
        <v>104</v>
      </c>
      <c r="H84" s="75"/>
      <c r="I84" s="75"/>
      <c r="J84" s="75"/>
      <c r="K84" s="75"/>
      <c r="L84" s="75"/>
      <c r="M84" s="75"/>
      <c r="N84" s="75"/>
      <c r="O84" s="75"/>
      <c r="P84" s="75"/>
      <c r="Q84" s="75"/>
      <c r="R84" s="75"/>
      <c r="S84" s="75"/>
      <c r="T84" s="75"/>
      <c r="U84" s="75"/>
      <c r="V84" s="75"/>
      <c r="W84" s="75"/>
      <c r="X84" s="75"/>
      <c r="Y84" s="75"/>
      <c r="Z84" s="75"/>
      <c r="AA84" s="75"/>
      <c r="AB84" s="75"/>
      <c r="AC84" s="75"/>
      <c r="AD84" s="75"/>
      <c r="AE84" s="75"/>
      <c r="AF84" s="75"/>
      <c r="AG84" s="75"/>
      <c r="AH84" s="75"/>
      <c r="AI84" s="75"/>
    </row>
    <row r="85" spans="1:35" x14ac:dyDescent="0.25">
      <c r="A85" s="144" t="s">
        <v>342</v>
      </c>
      <c r="B85" s="82" t="s">
        <v>105</v>
      </c>
      <c r="C85" s="82" t="s">
        <v>332</v>
      </c>
      <c r="D85" s="82"/>
      <c r="E85" s="75"/>
      <c r="F85" s="75" t="s">
        <v>342</v>
      </c>
      <c r="G85" s="75" t="s">
        <v>105</v>
      </c>
      <c r="H85" s="75"/>
      <c r="I85" s="75"/>
      <c r="J85" s="75"/>
      <c r="K85" s="75"/>
      <c r="L85" s="75"/>
      <c r="M85" s="75"/>
      <c r="N85" s="75"/>
      <c r="O85" s="75"/>
      <c r="P85" s="75"/>
      <c r="Q85" s="75"/>
      <c r="R85" s="75"/>
      <c r="S85" s="75"/>
      <c r="T85" s="75"/>
      <c r="U85" s="75"/>
      <c r="V85" s="75"/>
      <c r="W85" s="75"/>
      <c r="X85" s="75"/>
      <c r="Y85" s="75"/>
      <c r="Z85" s="75"/>
      <c r="AA85" s="75"/>
      <c r="AB85" s="75"/>
      <c r="AC85" s="75"/>
      <c r="AD85" s="75"/>
      <c r="AE85" s="75"/>
      <c r="AF85" s="75"/>
      <c r="AG85" s="75"/>
      <c r="AH85" s="75"/>
      <c r="AI85" s="75"/>
    </row>
    <row r="86" spans="1:35" x14ac:dyDescent="0.25">
      <c r="A86" s="143" t="s">
        <v>187</v>
      </c>
      <c r="B86" s="95" t="s">
        <v>106</v>
      </c>
      <c r="C86" s="95" t="s">
        <v>106</v>
      </c>
      <c r="D86" s="95"/>
      <c r="E86" s="75"/>
      <c r="F86" s="74" t="s">
        <v>412</v>
      </c>
      <c r="G86" s="74" t="s">
        <v>106</v>
      </c>
      <c r="H86" s="75"/>
      <c r="I86" s="75"/>
      <c r="J86" s="75"/>
      <c r="K86" s="75"/>
      <c r="L86" s="75"/>
      <c r="M86" s="75"/>
      <c r="N86" s="75"/>
      <c r="O86" s="75"/>
      <c r="P86" s="75"/>
      <c r="Q86" s="75"/>
      <c r="R86" s="75"/>
      <c r="S86" s="75"/>
      <c r="T86" s="75"/>
      <c r="U86" s="75"/>
      <c r="V86" s="75"/>
      <c r="W86" s="75"/>
      <c r="X86" s="75"/>
      <c r="Y86" s="75"/>
      <c r="Z86" s="75"/>
      <c r="AA86" s="75"/>
      <c r="AB86" s="75"/>
      <c r="AC86" s="75"/>
      <c r="AD86" s="75"/>
      <c r="AE86" s="75"/>
      <c r="AF86" s="75"/>
      <c r="AG86" s="75"/>
      <c r="AH86" s="75"/>
      <c r="AI86" s="75"/>
    </row>
    <row r="87" spans="1:35" x14ac:dyDescent="0.25">
      <c r="A87" s="144" t="s">
        <v>346</v>
      </c>
      <c r="B87" s="82" t="s">
        <v>107</v>
      </c>
      <c r="C87" s="82" t="s">
        <v>333</v>
      </c>
      <c r="D87" s="82"/>
      <c r="E87" s="75"/>
      <c r="F87" s="75" t="s">
        <v>187</v>
      </c>
      <c r="G87" s="75" t="s">
        <v>107</v>
      </c>
      <c r="H87" s="75"/>
      <c r="I87" s="75"/>
      <c r="J87" s="75"/>
      <c r="K87" s="75"/>
      <c r="L87" s="75"/>
      <c r="M87" s="75"/>
      <c r="N87" s="75"/>
      <c r="O87" s="75"/>
      <c r="P87" s="75"/>
      <c r="Q87" s="75"/>
      <c r="R87" s="75"/>
      <c r="S87" s="75"/>
      <c r="T87" s="75"/>
      <c r="U87" s="75"/>
      <c r="V87" s="75"/>
      <c r="W87" s="75"/>
      <c r="X87" s="75"/>
      <c r="Y87" s="75"/>
      <c r="Z87" s="75"/>
      <c r="AA87" s="75"/>
      <c r="AB87" s="75"/>
      <c r="AC87" s="75"/>
      <c r="AD87" s="75"/>
      <c r="AE87" s="75"/>
      <c r="AF87" s="75"/>
      <c r="AG87" s="75"/>
      <c r="AH87" s="75"/>
      <c r="AI87" s="75"/>
    </row>
    <row r="88" spans="1:35" x14ac:dyDescent="0.25">
      <c r="A88" s="143" t="s">
        <v>348</v>
      </c>
      <c r="B88" s="95" t="s">
        <v>108</v>
      </c>
      <c r="C88" s="95" t="s">
        <v>108</v>
      </c>
      <c r="D88" s="95"/>
      <c r="E88" s="75"/>
      <c r="F88" s="74" t="s">
        <v>346</v>
      </c>
      <c r="G88" s="74"/>
      <c r="H88" s="75"/>
      <c r="I88" s="75"/>
      <c r="J88" s="75"/>
      <c r="K88" s="75"/>
      <c r="L88" s="75"/>
      <c r="M88" s="75"/>
      <c r="N88" s="75"/>
      <c r="O88" s="75"/>
      <c r="P88" s="75"/>
      <c r="Q88" s="75"/>
      <c r="R88" s="75"/>
      <c r="S88" s="75"/>
      <c r="T88" s="75"/>
      <c r="U88" s="75"/>
      <c r="V88" s="75"/>
      <c r="W88" s="75"/>
      <c r="X88" s="75"/>
      <c r="Y88" s="75"/>
      <c r="Z88" s="75"/>
      <c r="AA88" s="75"/>
      <c r="AB88" s="75"/>
      <c r="AC88" s="75"/>
      <c r="AD88" s="75"/>
      <c r="AE88" s="75"/>
      <c r="AF88" s="75"/>
      <c r="AG88" s="75"/>
      <c r="AH88" s="75"/>
      <c r="AI88" s="75"/>
    </row>
    <row r="89" spans="1:35" x14ac:dyDescent="0.25">
      <c r="A89" s="144" t="s">
        <v>350</v>
      </c>
      <c r="B89" s="82" t="s">
        <v>109</v>
      </c>
      <c r="C89" s="82" t="s">
        <v>334</v>
      </c>
      <c r="D89" s="82"/>
      <c r="E89" s="75"/>
      <c r="F89" s="75"/>
      <c r="G89" s="75"/>
      <c r="H89" s="75"/>
      <c r="I89" s="75"/>
      <c r="J89" s="75"/>
      <c r="K89" s="75"/>
      <c r="L89" s="75"/>
      <c r="M89" s="75"/>
      <c r="N89" s="75"/>
      <c r="O89" s="75"/>
      <c r="P89" s="75"/>
      <c r="Q89" s="75"/>
      <c r="R89" s="75"/>
      <c r="S89" s="75"/>
      <c r="T89" s="75"/>
      <c r="U89" s="75"/>
      <c r="V89" s="75"/>
      <c r="W89" s="75"/>
      <c r="X89" s="75"/>
      <c r="Y89" s="75"/>
      <c r="Z89" s="75"/>
      <c r="AA89" s="75"/>
      <c r="AB89" s="75"/>
      <c r="AC89" s="75"/>
      <c r="AD89" s="75"/>
      <c r="AE89" s="75"/>
      <c r="AF89" s="75"/>
      <c r="AG89" s="75"/>
      <c r="AH89" s="75"/>
      <c r="AI89" s="75"/>
    </row>
    <row r="90" spans="1:35" ht="15.75" x14ac:dyDescent="0.25">
      <c r="A90" s="89" t="s">
        <v>294</v>
      </c>
      <c r="B90" s="145"/>
      <c r="C90" s="145"/>
      <c r="D90" s="145"/>
      <c r="E90" s="75"/>
      <c r="F90" s="89" t="s">
        <v>483</v>
      </c>
      <c r="G90" s="89"/>
      <c r="H90" s="75"/>
      <c r="I90" s="75"/>
      <c r="J90" s="75"/>
      <c r="K90" s="75"/>
      <c r="L90" s="75"/>
      <c r="M90" s="75"/>
      <c r="N90" s="75"/>
      <c r="O90" s="75"/>
      <c r="P90" s="75"/>
      <c r="Q90" s="75"/>
      <c r="R90" s="75"/>
      <c r="S90" s="75"/>
      <c r="T90" s="75"/>
      <c r="U90" s="75"/>
      <c r="V90" s="75"/>
      <c r="W90" s="75"/>
      <c r="X90" s="75"/>
      <c r="Y90" s="75"/>
      <c r="Z90" s="75"/>
      <c r="AA90" s="75"/>
      <c r="AB90" s="75"/>
      <c r="AC90" s="75"/>
      <c r="AD90" s="75"/>
      <c r="AE90" s="75"/>
      <c r="AF90" s="75"/>
      <c r="AG90" s="75"/>
      <c r="AH90" s="75"/>
      <c r="AI90" s="75"/>
    </row>
    <row r="91" spans="1:35" x14ac:dyDescent="0.25">
      <c r="A91" s="78" t="s">
        <v>267</v>
      </c>
      <c r="B91" s="78" t="s">
        <v>291</v>
      </c>
      <c r="C91" s="78"/>
      <c r="D91" s="78"/>
      <c r="E91" s="75"/>
      <c r="F91" s="73" t="s">
        <v>267</v>
      </c>
      <c r="G91" s="73"/>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row>
    <row r="92" spans="1:35" x14ac:dyDescent="0.25">
      <c r="A92" s="143" t="s">
        <v>87</v>
      </c>
      <c r="B92" s="143" t="s">
        <v>87</v>
      </c>
      <c r="C92" s="95"/>
      <c r="D92" s="95"/>
      <c r="E92" s="75"/>
      <c r="F92" s="74" t="s">
        <v>341</v>
      </c>
      <c r="G92" s="74"/>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row>
    <row r="93" spans="1:35" x14ac:dyDescent="0.25">
      <c r="A93" s="144" t="s">
        <v>88</v>
      </c>
      <c r="B93" s="82" t="s">
        <v>88</v>
      </c>
      <c r="C93" s="82"/>
      <c r="D93" s="82"/>
      <c r="E93" s="75"/>
      <c r="F93" s="75" t="s">
        <v>484</v>
      </c>
      <c r="G93" s="75"/>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row>
    <row r="94" spans="1:35" x14ac:dyDescent="0.25">
      <c r="A94" s="143" t="s">
        <v>414</v>
      </c>
      <c r="B94" s="95" t="s">
        <v>416</v>
      </c>
      <c r="C94" s="95"/>
      <c r="D94" s="95"/>
      <c r="E94" s="75"/>
      <c r="F94" s="74" t="s">
        <v>112</v>
      </c>
      <c r="G94" s="74"/>
      <c r="H94" s="75"/>
      <c r="I94" s="75"/>
      <c r="J94" s="75"/>
      <c r="K94" s="75"/>
      <c r="L94" s="75"/>
      <c r="M94" s="75"/>
      <c r="N94" s="75"/>
      <c r="O94" s="75"/>
      <c r="P94" s="75"/>
      <c r="Q94" s="75"/>
      <c r="R94" s="75"/>
      <c r="S94" s="75"/>
      <c r="T94" s="75"/>
      <c r="U94" s="75"/>
      <c r="V94" s="75"/>
      <c r="W94" s="75"/>
      <c r="X94" s="75"/>
      <c r="Y94" s="75"/>
      <c r="Z94" s="75"/>
      <c r="AA94" s="75"/>
      <c r="AB94" s="75"/>
      <c r="AC94" s="75"/>
      <c r="AD94" s="75"/>
      <c r="AE94" s="75"/>
      <c r="AF94" s="75"/>
      <c r="AG94" s="75"/>
      <c r="AH94" s="75"/>
      <c r="AI94" s="75"/>
    </row>
    <row r="95" spans="1:35" x14ac:dyDescent="0.25">
      <c r="A95" s="144" t="s">
        <v>344</v>
      </c>
      <c r="B95" s="82" t="s">
        <v>414</v>
      </c>
      <c r="C95" s="82"/>
      <c r="D95" s="82"/>
      <c r="E95" s="75"/>
      <c r="F95" s="75" t="s">
        <v>410</v>
      </c>
      <c r="G95" s="75"/>
      <c r="H95" s="75"/>
      <c r="I95" s="75"/>
      <c r="J95" s="75"/>
      <c r="K95" s="75"/>
      <c r="L95" s="75"/>
      <c r="M95" s="75"/>
      <c r="N95" s="75"/>
      <c r="O95" s="75"/>
      <c r="P95" s="75"/>
      <c r="Q95" s="75"/>
      <c r="R95" s="75"/>
      <c r="S95" s="75"/>
      <c r="T95" s="75"/>
      <c r="U95" s="75"/>
      <c r="V95" s="75"/>
      <c r="W95" s="75"/>
      <c r="X95" s="75"/>
      <c r="Y95" s="75"/>
      <c r="Z95" s="75"/>
      <c r="AA95" s="75"/>
      <c r="AB95" s="75"/>
      <c r="AC95" s="75"/>
      <c r="AD95" s="75"/>
      <c r="AE95" s="75"/>
      <c r="AF95" s="75"/>
      <c r="AG95" s="75"/>
      <c r="AH95" s="75"/>
      <c r="AI95" s="75"/>
    </row>
    <row r="96" spans="1:35" x14ac:dyDescent="0.25">
      <c r="A96" s="143" t="s">
        <v>415</v>
      </c>
      <c r="B96" s="95" t="s">
        <v>417</v>
      </c>
      <c r="C96" s="95"/>
      <c r="D96" s="95"/>
      <c r="E96" s="75"/>
      <c r="F96" s="158"/>
      <c r="G96" s="158"/>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row>
    <row r="97" spans="1:35" x14ac:dyDescent="0.25">
      <c r="A97" s="144" t="s">
        <v>349</v>
      </c>
      <c r="B97" s="82" t="s">
        <v>418</v>
      </c>
      <c r="C97" s="82"/>
      <c r="D97" s="82"/>
      <c r="E97" s="75"/>
      <c r="F97" s="75"/>
      <c r="G97" s="75"/>
      <c r="H97" s="75"/>
      <c r="I97" s="75"/>
      <c r="J97" s="75"/>
      <c r="K97" s="75"/>
      <c r="L97" s="75"/>
      <c r="M97" s="75"/>
      <c r="N97" s="75"/>
      <c r="O97" s="75"/>
      <c r="P97" s="75"/>
      <c r="Q97" s="75"/>
      <c r="R97" s="75"/>
      <c r="S97" s="75"/>
      <c r="T97" s="75"/>
      <c r="U97" s="75"/>
      <c r="V97" s="75"/>
      <c r="W97" s="75"/>
      <c r="X97" s="75"/>
      <c r="Y97" s="75"/>
      <c r="Z97" s="75"/>
      <c r="AA97" s="75"/>
      <c r="AB97" s="75"/>
      <c r="AC97" s="75"/>
      <c r="AD97" s="75"/>
      <c r="AE97" s="75"/>
      <c r="AF97" s="75"/>
      <c r="AG97" s="75"/>
      <c r="AH97" s="75"/>
      <c r="AI97" s="75"/>
    </row>
    <row r="98" spans="1:35" ht="15.75" x14ac:dyDescent="0.25">
      <c r="A98" s="105" t="s">
        <v>295</v>
      </c>
      <c r="B98" s="106"/>
      <c r="C98" s="106"/>
      <c r="D98" s="185"/>
      <c r="E98" s="75"/>
      <c r="F98" s="75"/>
      <c r="G98" s="75"/>
      <c r="H98" s="75"/>
      <c r="I98" s="75"/>
      <c r="J98" s="75"/>
      <c r="K98" s="75"/>
      <c r="L98" s="75"/>
      <c r="M98" s="75"/>
      <c r="N98" s="75"/>
      <c r="O98" s="75"/>
      <c r="P98" s="75"/>
      <c r="Q98" s="75"/>
      <c r="R98" s="75"/>
      <c r="S98" s="75"/>
      <c r="T98" s="75"/>
      <c r="U98" s="75"/>
      <c r="V98" s="75"/>
      <c r="W98" s="75"/>
      <c r="X98" s="75"/>
      <c r="Y98" s="75"/>
      <c r="Z98" s="75"/>
      <c r="AA98" s="75"/>
      <c r="AB98" s="75"/>
      <c r="AC98" s="75"/>
      <c r="AD98" s="75"/>
      <c r="AE98" s="75"/>
      <c r="AF98" s="75"/>
      <c r="AG98" s="75"/>
      <c r="AH98" s="75"/>
      <c r="AI98" s="75"/>
    </row>
    <row r="99" spans="1:35" x14ac:dyDescent="0.25">
      <c r="A99" s="82" t="s">
        <v>267</v>
      </c>
      <c r="B99" s="78" t="s">
        <v>291</v>
      </c>
      <c r="C99" s="78" t="s">
        <v>291</v>
      </c>
      <c r="D99" s="166" t="s">
        <v>446</v>
      </c>
      <c r="E99" s="75"/>
      <c r="F99" s="75"/>
      <c r="G99" s="75"/>
      <c r="H99" s="75"/>
      <c r="I99" s="75"/>
      <c r="J99" s="75"/>
      <c r="K99" s="75"/>
      <c r="L99" s="75"/>
      <c r="M99" s="75"/>
      <c r="N99" s="75"/>
      <c r="O99" s="75"/>
      <c r="P99" s="75"/>
      <c r="Q99" s="75"/>
      <c r="R99" s="75"/>
      <c r="S99" s="75"/>
      <c r="T99" s="75"/>
      <c r="U99" s="75"/>
      <c r="V99" s="75"/>
      <c r="W99" s="75"/>
      <c r="X99" s="75"/>
      <c r="Y99" s="75"/>
      <c r="Z99" s="75"/>
      <c r="AA99" s="75"/>
      <c r="AB99" s="75"/>
      <c r="AC99" s="75"/>
      <c r="AD99" s="75"/>
      <c r="AE99" s="75"/>
      <c r="AF99" s="75"/>
      <c r="AG99" s="75"/>
      <c r="AH99" s="75"/>
      <c r="AI99" s="75"/>
    </row>
    <row r="100" spans="1:35" x14ac:dyDescent="0.25">
      <c r="A100" s="143" t="s">
        <v>340</v>
      </c>
      <c r="B100" s="95" t="s">
        <v>110</v>
      </c>
      <c r="C100" s="95" t="s">
        <v>110</v>
      </c>
      <c r="D100" s="186" t="s">
        <v>340</v>
      </c>
      <c r="E100" s="75"/>
      <c r="F100" s="75"/>
      <c r="G100" s="75"/>
      <c r="H100" s="75"/>
      <c r="I100" s="75"/>
      <c r="J100" s="75"/>
      <c r="K100" s="75"/>
      <c r="L100" s="75"/>
      <c r="M100" s="75"/>
      <c r="N100" s="75"/>
      <c r="O100" s="75"/>
      <c r="P100" s="75"/>
      <c r="Q100" s="75"/>
      <c r="R100" s="75"/>
      <c r="S100" s="75"/>
      <c r="T100" s="75"/>
      <c r="U100" s="75"/>
      <c r="V100" s="75"/>
      <c r="W100" s="75"/>
      <c r="X100" s="75"/>
      <c r="Y100" s="75"/>
      <c r="Z100" s="75"/>
      <c r="AA100" s="75"/>
      <c r="AB100" s="75"/>
      <c r="AC100" s="75"/>
      <c r="AD100" s="75"/>
      <c r="AE100" s="75"/>
      <c r="AF100" s="75"/>
      <c r="AG100" s="75"/>
      <c r="AH100" s="75"/>
      <c r="AI100" s="75"/>
    </row>
    <row r="101" spans="1:35" x14ac:dyDescent="0.25">
      <c r="A101" s="144" t="s">
        <v>419</v>
      </c>
      <c r="B101" s="82" t="s">
        <v>111</v>
      </c>
      <c r="C101" s="82" t="s">
        <v>323</v>
      </c>
      <c r="D101" s="187" t="s">
        <v>419</v>
      </c>
      <c r="E101" s="75"/>
      <c r="F101" s="75"/>
      <c r="G101" s="75"/>
      <c r="H101" s="75"/>
      <c r="I101" s="75"/>
      <c r="J101" s="75"/>
      <c r="K101" s="75"/>
      <c r="L101" s="75"/>
      <c r="M101" s="75"/>
      <c r="N101" s="75"/>
      <c r="O101" s="75"/>
      <c r="P101" s="75"/>
      <c r="Q101" s="75"/>
      <c r="R101" s="75"/>
      <c r="S101" s="75"/>
      <c r="T101" s="75"/>
      <c r="U101" s="75"/>
      <c r="V101" s="75"/>
      <c r="W101" s="75"/>
      <c r="X101" s="75"/>
      <c r="Y101" s="75"/>
      <c r="Z101" s="75"/>
      <c r="AA101" s="75"/>
      <c r="AB101" s="75"/>
      <c r="AC101" s="75"/>
      <c r="AD101" s="75"/>
      <c r="AE101" s="75"/>
      <c r="AF101" s="75"/>
      <c r="AG101" s="75"/>
      <c r="AH101" s="75"/>
      <c r="AI101" s="75"/>
    </row>
    <row r="102" spans="1:35" x14ac:dyDescent="0.25">
      <c r="A102" s="143" t="s">
        <v>112</v>
      </c>
      <c r="B102" s="95" t="s">
        <v>329</v>
      </c>
      <c r="C102" s="95" t="s">
        <v>324</v>
      </c>
      <c r="D102" s="186" t="s">
        <v>112</v>
      </c>
      <c r="E102" s="75"/>
      <c r="F102" s="75"/>
      <c r="G102" s="75"/>
      <c r="H102" s="75"/>
      <c r="I102" s="75"/>
      <c r="J102" s="75"/>
      <c r="K102" s="75"/>
      <c r="L102" s="75"/>
      <c r="M102" s="75"/>
      <c r="N102" s="75"/>
      <c r="O102" s="75"/>
      <c r="P102" s="75"/>
      <c r="Q102" s="75"/>
      <c r="R102" s="75"/>
      <c r="S102" s="75"/>
      <c r="T102" s="75"/>
      <c r="U102" s="75"/>
      <c r="V102" s="75"/>
      <c r="W102" s="75"/>
      <c r="X102" s="75"/>
      <c r="Y102" s="75"/>
      <c r="Z102" s="75"/>
      <c r="AA102" s="75"/>
      <c r="AB102" s="75"/>
      <c r="AC102" s="75"/>
      <c r="AD102" s="75"/>
      <c r="AE102" s="75"/>
      <c r="AF102" s="75"/>
      <c r="AG102" s="75"/>
      <c r="AH102" s="75"/>
      <c r="AI102" s="75"/>
    </row>
    <row r="103" spans="1:35" x14ac:dyDescent="0.25">
      <c r="A103" s="144" t="s">
        <v>345</v>
      </c>
      <c r="B103" s="82" t="s">
        <v>328</v>
      </c>
      <c r="C103" s="82" t="s">
        <v>325</v>
      </c>
      <c r="D103" s="187" t="s">
        <v>345</v>
      </c>
      <c r="E103" s="75"/>
      <c r="F103" s="75"/>
      <c r="G103" s="75"/>
      <c r="H103" s="75"/>
      <c r="I103" s="75"/>
      <c r="J103" s="75"/>
      <c r="K103" s="75"/>
      <c r="L103" s="75"/>
      <c r="M103" s="75"/>
      <c r="N103" s="75"/>
      <c r="O103" s="75"/>
      <c r="P103" s="75"/>
      <c r="Q103" s="75"/>
      <c r="R103" s="75"/>
      <c r="S103" s="75"/>
      <c r="T103" s="75"/>
      <c r="U103" s="75"/>
      <c r="V103" s="75"/>
      <c r="W103" s="75"/>
      <c r="X103" s="75"/>
      <c r="Y103" s="75"/>
      <c r="Z103" s="75"/>
      <c r="AA103" s="75"/>
      <c r="AB103" s="75"/>
      <c r="AC103" s="75"/>
      <c r="AD103" s="75"/>
      <c r="AE103" s="75"/>
      <c r="AF103" s="75"/>
      <c r="AG103" s="75"/>
      <c r="AH103" s="75"/>
      <c r="AI103" s="75"/>
    </row>
    <row r="104" spans="1:35" x14ac:dyDescent="0.25">
      <c r="A104" s="143" t="s">
        <v>347</v>
      </c>
      <c r="B104" s="95" t="s">
        <v>331</v>
      </c>
      <c r="C104" s="95" t="s">
        <v>326</v>
      </c>
      <c r="D104" s="186" t="s">
        <v>347</v>
      </c>
      <c r="E104" s="75"/>
      <c r="F104" s="75"/>
      <c r="G104" s="75"/>
      <c r="H104" s="75"/>
      <c r="I104" s="75"/>
      <c r="J104" s="75"/>
      <c r="K104" s="75"/>
      <c r="L104" s="75"/>
      <c r="M104" s="75"/>
      <c r="N104" s="75"/>
      <c r="O104" s="75"/>
      <c r="P104" s="75"/>
      <c r="Q104" s="75"/>
      <c r="R104" s="75"/>
      <c r="S104" s="75"/>
      <c r="T104" s="75"/>
      <c r="U104" s="75"/>
      <c r="V104" s="75"/>
      <c r="W104" s="75"/>
      <c r="X104" s="75"/>
      <c r="Y104" s="75"/>
      <c r="Z104" s="75"/>
      <c r="AA104" s="75"/>
      <c r="AB104" s="75"/>
      <c r="AC104" s="75"/>
      <c r="AD104" s="75"/>
      <c r="AE104" s="75"/>
      <c r="AF104" s="75"/>
      <c r="AG104" s="75"/>
      <c r="AH104" s="75"/>
      <c r="AI104" s="75"/>
    </row>
    <row r="105" spans="1:35" ht="15" customHeight="1" x14ac:dyDescent="0.25">
      <c r="A105" s="82" t="s">
        <v>113</v>
      </c>
      <c r="B105" s="82" t="s">
        <v>330</v>
      </c>
      <c r="C105" s="82" t="s">
        <v>327</v>
      </c>
      <c r="D105" s="166" t="s">
        <v>462</v>
      </c>
      <c r="E105" s="75"/>
      <c r="F105" s="75"/>
      <c r="G105" s="75"/>
      <c r="H105" s="75"/>
      <c r="I105" s="75"/>
      <c r="J105" s="75"/>
      <c r="K105" s="75"/>
      <c r="L105" s="75"/>
      <c r="M105" s="75"/>
      <c r="N105" s="75"/>
      <c r="O105" s="75"/>
      <c r="P105" s="75"/>
      <c r="Q105" s="75"/>
      <c r="R105" s="75"/>
      <c r="S105" s="75"/>
      <c r="T105" s="75"/>
      <c r="U105" s="75"/>
      <c r="V105" s="75"/>
      <c r="W105" s="75"/>
      <c r="X105" s="75"/>
      <c r="Y105" s="75"/>
      <c r="Z105" s="75"/>
      <c r="AA105" s="75"/>
      <c r="AB105" s="75"/>
      <c r="AC105" s="75"/>
      <c r="AD105" s="75"/>
      <c r="AE105" s="75"/>
      <c r="AF105" s="75"/>
      <c r="AG105" s="75"/>
      <c r="AH105" s="75"/>
      <c r="AI105" s="75"/>
    </row>
    <row r="106" spans="1:35" ht="9" customHeight="1" x14ac:dyDescent="0.25">
      <c r="A106" s="76"/>
      <c r="B106" s="76"/>
      <c r="C106" s="76"/>
      <c r="D106" s="76"/>
      <c r="E106" s="75"/>
      <c r="F106" s="75"/>
      <c r="G106" s="75"/>
      <c r="H106" s="75"/>
      <c r="I106" s="75"/>
      <c r="J106" s="75"/>
      <c r="K106" s="75"/>
      <c r="L106" s="75"/>
      <c r="M106" s="75"/>
      <c r="N106" s="75"/>
      <c r="O106" s="75"/>
      <c r="P106" s="75"/>
      <c r="Q106" s="75"/>
      <c r="R106" s="75"/>
      <c r="S106" s="75"/>
      <c r="T106" s="75"/>
      <c r="U106" s="75"/>
      <c r="V106" s="75"/>
      <c r="W106" s="75"/>
      <c r="X106" s="75"/>
      <c r="Y106" s="75"/>
      <c r="Z106" s="75"/>
      <c r="AA106" s="75"/>
      <c r="AB106" s="75"/>
      <c r="AC106" s="75"/>
      <c r="AD106" s="75"/>
      <c r="AE106" s="75"/>
      <c r="AF106" s="75"/>
      <c r="AG106" s="75"/>
      <c r="AH106" s="75"/>
      <c r="AI106" s="75"/>
    </row>
    <row r="107" spans="1:35" ht="15" customHeight="1" x14ac:dyDescent="0.25">
      <c r="A107" s="153" t="s">
        <v>425</v>
      </c>
      <c r="B107" s="154"/>
      <c r="C107" s="154"/>
      <c r="D107" s="154"/>
      <c r="E107" s="75"/>
      <c r="F107" s="75"/>
      <c r="G107" s="75"/>
      <c r="H107" s="75"/>
      <c r="I107" s="75"/>
      <c r="J107" s="75"/>
      <c r="K107" s="75"/>
      <c r="L107" s="75"/>
      <c r="M107" s="75"/>
      <c r="N107" s="75"/>
      <c r="O107" s="75"/>
      <c r="P107" s="75"/>
      <c r="Q107" s="75"/>
      <c r="R107" s="75"/>
      <c r="S107" s="75"/>
      <c r="T107" s="75"/>
      <c r="U107" s="75"/>
      <c r="V107" s="75"/>
      <c r="W107" s="75"/>
      <c r="X107" s="75"/>
      <c r="Y107" s="75"/>
      <c r="Z107" s="75"/>
      <c r="AA107" s="75"/>
      <c r="AB107" s="75"/>
      <c r="AC107" s="75"/>
      <c r="AD107" s="75"/>
      <c r="AE107" s="75"/>
      <c r="AF107" s="75"/>
      <c r="AG107" s="75"/>
      <c r="AH107" s="75"/>
      <c r="AI107" s="75"/>
    </row>
    <row r="108" spans="1:35" ht="15" customHeight="1" x14ac:dyDescent="0.25">
      <c r="A108" s="82" t="s">
        <v>267</v>
      </c>
      <c r="B108" s="78" t="s">
        <v>291</v>
      </c>
      <c r="C108" s="78" t="s">
        <v>291</v>
      </c>
      <c r="D108" s="78"/>
      <c r="E108" s="75"/>
      <c r="F108" s="75"/>
      <c r="G108" s="75"/>
      <c r="H108" s="75"/>
      <c r="I108" s="75"/>
      <c r="J108" s="75"/>
      <c r="K108" s="75"/>
      <c r="L108" s="75"/>
      <c r="M108" s="75"/>
      <c r="N108" s="75"/>
      <c r="O108" s="75"/>
      <c r="P108" s="75"/>
      <c r="Q108" s="75"/>
      <c r="R108" s="75"/>
      <c r="S108" s="75"/>
      <c r="T108" s="75"/>
      <c r="U108" s="75"/>
      <c r="V108" s="75"/>
      <c r="W108" s="75"/>
      <c r="X108" s="75"/>
      <c r="Y108" s="75"/>
      <c r="Z108" s="75"/>
      <c r="AA108" s="75"/>
      <c r="AB108" s="75"/>
      <c r="AC108" s="75"/>
      <c r="AD108" s="75"/>
      <c r="AE108" s="75"/>
      <c r="AF108" s="75"/>
      <c r="AG108" s="75"/>
      <c r="AH108" s="75"/>
      <c r="AI108" s="75"/>
    </row>
    <row r="109" spans="1:35" ht="15" customHeight="1" x14ac:dyDescent="0.25">
      <c r="A109" s="75" t="s">
        <v>427</v>
      </c>
      <c r="B109" s="75" t="s">
        <v>428</v>
      </c>
      <c r="C109" s="75"/>
      <c r="D109" s="75"/>
      <c r="E109" s="75"/>
      <c r="F109" s="75"/>
      <c r="G109" s="75"/>
      <c r="H109" s="75"/>
      <c r="I109" s="75"/>
      <c r="J109" s="75"/>
      <c r="K109" s="75"/>
      <c r="L109" s="75"/>
      <c r="M109" s="75"/>
      <c r="N109" s="75"/>
      <c r="O109" s="75"/>
      <c r="P109" s="75"/>
      <c r="Q109" s="75"/>
      <c r="R109" s="75"/>
      <c r="S109" s="75"/>
      <c r="T109" s="75"/>
      <c r="U109" s="75"/>
      <c r="V109" s="75"/>
      <c r="W109" s="75"/>
      <c r="X109" s="75"/>
      <c r="Y109" s="75"/>
      <c r="Z109" s="75"/>
      <c r="AA109" s="75"/>
      <c r="AB109" s="75"/>
      <c r="AC109" s="75"/>
      <c r="AD109" s="75"/>
      <c r="AE109" s="75"/>
      <c r="AF109" s="75"/>
      <c r="AG109" s="75"/>
      <c r="AH109" s="75"/>
      <c r="AI109" s="75"/>
    </row>
    <row r="110" spans="1:35" ht="15" customHeight="1" x14ac:dyDescent="0.25">
      <c r="A110" s="75"/>
      <c r="B110" s="75" t="s">
        <v>429</v>
      </c>
      <c r="C110" s="75"/>
      <c r="D110" s="75"/>
      <c r="E110" s="75"/>
      <c r="F110" s="75"/>
      <c r="G110" s="75"/>
      <c r="H110" s="75"/>
      <c r="I110" s="75"/>
      <c r="J110" s="75"/>
      <c r="K110" s="75"/>
      <c r="L110" s="75"/>
      <c r="M110" s="75"/>
      <c r="N110" s="75"/>
      <c r="O110" s="75"/>
      <c r="P110" s="75"/>
      <c r="Q110" s="75"/>
      <c r="R110" s="75"/>
      <c r="S110" s="75"/>
      <c r="T110" s="75"/>
      <c r="U110" s="75"/>
      <c r="V110" s="75"/>
      <c r="W110" s="75"/>
      <c r="X110" s="75"/>
      <c r="Y110" s="75"/>
      <c r="Z110" s="75"/>
      <c r="AA110" s="75"/>
      <c r="AB110" s="75"/>
      <c r="AC110" s="75"/>
      <c r="AD110" s="75"/>
      <c r="AE110" s="75"/>
      <c r="AF110" s="75"/>
      <c r="AG110" s="75"/>
      <c r="AH110" s="75"/>
      <c r="AI110" s="75"/>
    </row>
    <row r="111" spans="1:35" ht="15" customHeight="1" x14ac:dyDescent="0.25">
      <c r="A111" s="75"/>
      <c r="B111" s="75" t="s">
        <v>430</v>
      </c>
      <c r="C111" s="75"/>
      <c r="D111" s="75"/>
      <c r="E111" s="75"/>
      <c r="F111" s="75"/>
      <c r="G111" s="75"/>
      <c r="H111" s="75"/>
      <c r="I111" s="75"/>
      <c r="J111" s="75"/>
      <c r="K111" s="75"/>
      <c r="L111" s="75"/>
      <c r="M111" s="75"/>
      <c r="N111" s="75"/>
      <c r="O111" s="75"/>
      <c r="P111" s="75"/>
      <c r="Q111" s="75"/>
      <c r="R111" s="75"/>
      <c r="S111" s="75"/>
      <c r="T111" s="75"/>
      <c r="U111" s="75"/>
      <c r="V111" s="75"/>
      <c r="W111" s="75"/>
      <c r="X111" s="75"/>
      <c r="Y111" s="75"/>
      <c r="Z111" s="75"/>
      <c r="AA111" s="75"/>
      <c r="AB111" s="75"/>
      <c r="AC111" s="75"/>
      <c r="AD111" s="75"/>
      <c r="AE111" s="75"/>
      <c r="AF111" s="75"/>
      <c r="AG111" s="75"/>
      <c r="AH111" s="75"/>
      <c r="AI111" s="75"/>
    </row>
    <row r="112" spans="1:35" ht="15" customHeight="1" x14ac:dyDescent="0.25">
      <c r="A112" s="75"/>
      <c r="B112" s="75" t="s">
        <v>431</v>
      </c>
      <c r="C112" s="75"/>
      <c r="D112" s="75"/>
      <c r="E112" s="75"/>
      <c r="F112" s="75"/>
      <c r="G112" s="75"/>
      <c r="H112" s="75"/>
      <c r="I112" s="75"/>
      <c r="J112" s="75"/>
      <c r="K112" s="75"/>
      <c r="L112" s="75"/>
      <c r="M112" s="75"/>
      <c r="N112" s="75"/>
      <c r="O112" s="75"/>
      <c r="P112" s="75"/>
      <c r="Q112" s="75"/>
      <c r="R112" s="75"/>
      <c r="S112" s="75"/>
      <c r="T112" s="75"/>
      <c r="U112" s="75"/>
      <c r="V112" s="75"/>
      <c r="W112" s="75"/>
      <c r="X112" s="75"/>
      <c r="Y112" s="75"/>
      <c r="Z112" s="75"/>
      <c r="AA112" s="75"/>
      <c r="AB112" s="75"/>
      <c r="AC112" s="75"/>
      <c r="AD112" s="75"/>
      <c r="AE112" s="75"/>
      <c r="AF112" s="75"/>
      <c r="AG112" s="75"/>
      <c r="AH112" s="75"/>
      <c r="AI112" s="75"/>
    </row>
    <row r="113" spans="1:35" ht="15" customHeight="1" x14ac:dyDescent="0.25">
      <c r="A113" s="75"/>
      <c r="B113" s="75" t="s">
        <v>432</v>
      </c>
      <c r="C113" s="75"/>
      <c r="D113" s="75"/>
      <c r="E113" s="75"/>
      <c r="F113" s="75"/>
      <c r="G113" s="75"/>
      <c r="H113" s="75"/>
      <c r="I113" s="75"/>
      <c r="J113" s="75"/>
      <c r="K113" s="75"/>
      <c r="L113" s="75"/>
      <c r="M113" s="75"/>
      <c r="N113" s="75"/>
      <c r="O113" s="75"/>
      <c r="P113" s="75"/>
      <c r="Q113" s="75"/>
      <c r="R113" s="75"/>
      <c r="S113" s="75"/>
      <c r="T113" s="75"/>
      <c r="U113" s="75"/>
      <c r="V113" s="75"/>
      <c r="W113" s="75"/>
      <c r="X113" s="75"/>
      <c r="Y113" s="75"/>
      <c r="Z113" s="75"/>
      <c r="AA113" s="75"/>
      <c r="AB113" s="75"/>
      <c r="AC113" s="75"/>
      <c r="AD113" s="75"/>
      <c r="AE113" s="75"/>
      <c r="AF113" s="75"/>
      <c r="AG113" s="75"/>
      <c r="AH113" s="75"/>
      <c r="AI113" s="75"/>
    </row>
    <row r="114" spans="1:35" ht="15" customHeight="1" x14ac:dyDescent="0.25">
      <c r="A114" s="75"/>
      <c r="B114" s="75" t="s">
        <v>433</v>
      </c>
      <c r="C114" s="75"/>
      <c r="D114" s="75"/>
      <c r="E114" s="75"/>
      <c r="F114" s="75"/>
      <c r="G114" s="75"/>
      <c r="H114" s="75"/>
      <c r="I114" s="75"/>
      <c r="J114" s="75"/>
      <c r="K114" s="75"/>
      <c r="L114" s="75"/>
      <c r="M114" s="75"/>
      <c r="N114" s="75"/>
      <c r="O114" s="75"/>
      <c r="P114" s="75"/>
      <c r="Q114" s="75"/>
      <c r="R114" s="75"/>
      <c r="S114" s="75"/>
      <c r="T114" s="75"/>
      <c r="U114" s="75"/>
      <c r="V114" s="75"/>
      <c r="W114" s="75"/>
      <c r="X114" s="75"/>
      <c r="Y114" s="75"/>
      <c r="Z114" s="75"/>
      <c r="AA114" s="75"/>
      <c r="AB114" s="75"/>
      <c r="AC114" s="75"/>
      <c r="AD114" s="75"/>
      <c r="AE114" s="75"/>
      <c r="AF114" s="75"/>
      <c r="AG114" s="75"/>
      <c r="AH114" s="75"/>
      <c r="AI114" s="75"/>
    </row>
    <row r="115" spans="1:35" ht="15" customHeight="1" x14ac:dyDescent="0.25">
      <c r="A115" s="153" t="s">
        <v>426</v>
      </c>
      <c r="B115" s="154"/>
      <c r="C115" s="154"/>
      <c r="D115" s="154"/>
      <c r="E115" s="75"/>
      <c r="F115" s="75"/>
      <c r="G115" s="75"/>
      <c r="H115" s="75"/>
      <c r="I115" s="75"/>
      <c r="J115" s="75"/>
      <c r="K115" s="75"/>
      <c r="L115" s="75"/>
      <c r="M115" s="75"/>
      <c r="N115" s="75"/>
      <c r="O115" s="75"/>
      <c r="P115" s="75"/>
      <c r="Q115" s="75"/>
      <c r="R115" s="75"/>
      <c r="S115" s="75"/>
      <c r="T115" s="75"/>
      <c r="U115" s="75"/>
      <c r="V115" s="75"/>
      <c r="W115" s="75"/>
      <c r="X115" s="75"/>
      <c r="Y115" s="75"/>
      <c r="Z115" s="75"/>
      <c r="AA115" s="75"/>
      <c r="AB115" s="75"/>
      <c r="AC115" s="75"/>
      <c r="AD115" s="75"/>
      <c r="AE115" s="75"/>
      <c r="AF115" s="75"/>
      <c r="AG115" s="75"/>
      <c r="AH115" s="75"/>
      <c r="AI115" s="75"/>
    </row>
    <row r="116" spans="1:35" ht="15" customHeight="1" x14ac:dyDescent="0.25">
      <c r="A116" s="82" t="s">
        <v>267</v>
      </c>
      <c r="B116" s="78" t="s">
        <v>291</v>
      </c>
      <c r="C116" s="78" t="s">
        <v>291</v>
      </c>
      <c r="D116" s="78"/>
      <c r="E116" s="75"/>
      <c r="F116" s="75"/>
      <c r="G116" s="75"/>
      <c r="H116" s="75"/>
      <c r="I116" s="75"/>
      <c r="J116" s="75"/>
      <c r="K116" s="75"/>
      <c r="L116" s="75"/>
      <c r="M116" s="75"/>
      <c r="N116" s="75"/>
      <c r="O116" s="75"/>
      <c r="P116" s="75"/>
      <c r="Q116" s="75"/>
      <c r="R116" s="75"/>
      <c r="S116" s="75"/>
      <c r="T116" s="75"/>
      <c r="U116" s="75"/>
      <c r="V116" s="75"/>
      <c r="W116" s="75"/>
      <c r="X116" s="75"/>
      <c r="Y116" s="75"/>
      <c r="Z116" s="75"/>
      <c r="AA116" s="75"/>
      <c r="AB116" s="75"/>
      <c r="AC116" s="75"/>
      <c r="AD116" s="75"/>
      <c r="AE116" s="75"/>
      <c r="AF116" s="75"/>
      <c r="AG116" s="75"/>
      <c r="AH116" s="75"/>
      <c r="AI116" s="75"/>
    </row>
    <row r="117" spans="1:35" ht="15" customHeight="1" x14ac:dyDescent="0.25">
      <c r="A117" s="75" t="s">
        <v>427</v>
      </c>
      <c r="B117" s="75" t="s">
        <v>434</v>
      </c>
      <c r="C117" s="75"/>
      <c r="D117" s="75"/>
      <c r="E117" s="75"/>
      <c r="F117" s="75"/>
      <c r="G117" s="75"/>
      <c r="H117" s="75"/>
      <c r="I117" s="75"/>
      <c r="J117" s="75"/>
      <c r="K117" s="75"/>
      <c r="L117" s="75"/>
      <c r="M117" s="75"/>
      <c r="N117" s="75"/>
      <c r="O117" s="75"/>
      <c r="P117" s="75"/>
      <c r="Q117" s="75"/>
      <c r="R117" s="75"/>
      <c r="S117" s="75"/>
      <c r="T117" s="75"/>
      <c r="U117" s="75"/>
      <c r="V117" s="75"/>
      <c r="W117" s="75"/>
      <c r="X117" s="75"/>
      <c r="Y117" s="75"/>
      <c r="Z117" s="75"/>
      <c r="AA117" s="75"/>
      <c r="AB117" s="75"/>
      <c r="AC117" s="75"/>
      <c r="AD117" s="75"/>
      <c r="AE117" s="75"/>
      <c r="AF117" s="75"/>
      <c r="AG117" s="75"/>
      <c r="AH117" s="75"/>
      <c r="AI117" s="75"/>
    </row>
    <row r="118" spans="1:35" ht="15" customHeight="1" x14ac:dyDescent="0.25">
      <c r="A118" s="75"/>
      <c r="B118" s="75" t="s">
        <v>435</v>
      </c>
      <c r="C118" s="75"/>
      <c r="D118" s="75"/>
      <c r="E118" s="75"/>
      <c r="F118" s="75"/>
      <c r="G118" s="75"/>
      <c r="H118" s="75"/>
      <c r="I118" s="75"/>
      <c r="J118" s="75"/>
      <c r="K118" s="75"/>
      <c r="L118" s="75"/>
      <c r="M118" s="75"/>
      <c r="N118" s="75"/>
      <c r="O118" s="75"/>
      <c r="P118" s="75"/>
      <c r="Q118" s="75"/>
      <c r="R118" s="75"/>
      <c r="S118" s="75"/>
      <c r="T118" s="75"/>
      <c r="U118" s="75"/>
      <c r="V118" s="75"/>
      <c r="W118" s="75"/>
      <c r="X118" s="75"/>
      <c r="Y118" s="75"/>
      <c r="Z118" s="75"/>
      <c r="AA118" s="75"/>
      <c r="AB118" s="75"/>
      <c r="AC118" s="75"/>
      <c r="AD118" s="75"/>
      <c r="AE118" s="75"/>
      <c r="AF118" s="75"/>
      <c r="AG118" s="75"/>
      <c r="AH118" s="75"/>
      <c r="AI118" s="75"/>
    </row>
    <row r="119" spans="1:35" ht="15" customHeight="1" x14ac:dyDescent="0.25">
      <c r="A119" s="75"/>
      <c r="B119" s="75" t="s">
        <v>436</v>
      </c>
      <c r="C119" s="75"/>
      <c r="D119" s="75"/>
      <c r="E119" s="75"/>
      <c r="F119" s="75"/>
      <c r="G119" s="75"/>
      <c r="H119" s="75"/>
      <c r="I119" s="75"/>
      <c r="J119" s="75"/>
      <c r="K119" s="75"/>
      <c r="L119" s="75"/>
      <c r="M119" s="75"/>
      <c r="N119" s="75"/>
      <c r="O119" s="75"/>
      <c r="P119" s="75"/>
      <c r="Q119" s="75"/>
      <c r="R119" s="75"/>
      <c r="S119" s="75"/>
      <c r="T119" s="75"/>
      <c r="U119" s="75"/>
      <c r="V119" s="75"/>
      <c r="W119" s="75"/>
      <c r="X119" s="75"/>
      <c r="Y119" s="75"/>
      <c r="Z119" s="75"/>
      <c r="AA119" s="75"/>
      <c r="AB119" s="75"/>
      <c r="AC119" s="75"/>
      <c r="AD119" s="75"/>
      <c r="AE119" s="75"/>
      <c r="AF119" s="75"/>
      <c r="AG119" s="75"/>
      <c r="AH119" s="75"/>
      <c r="AI119" s="75"/>
    </row>
    <row r="120" spans="1:35" ht="15" customHeight="1" x14ac:dyDescent="0.25">
      <c r="A120" s="75"/>
      <c r="B120" s="75" t="s">
        <v>437</v>
      </c>
      <c r="C120" s="75"/>
      <c r="D120" s="75"/>
      <c r="E120" s="75"/>
      <c r="F120" s="75"/>
      <c r="G120" s="75"/>
      <c r="H120" s="75"/>
      <c r="I120" s="75"/>
      <c r="J120" s="75"/>
      <c r="K120" s="75"/>
      <c r="L120" s="75"/>
      <c r="M120" s="75"/>
      <c r="N120" s="75"/>
      <c r="O120" s="75"/>
      <c r="P120" s="75"/>
      <c r="Q120" s="75"/>
      <c r="R120" s="75"/>
      <c r="S120" s="75"/>
      <c r="T120" s="75"/>
      <c r="U120" s="75"/>
      <c r="V120" s="75"/>
      <c r="W120" s="75"/>
      <c r="X120" s="75"/>
      <c r="Y120" s="75"/>
      <c r="Z120" s="75"/>
      <c r="AA120" s="75"/>
      <c r="AB120" s="75"/>
      <c r="AC120" s="75"/>
      <c r="AD120" s="75"/>
      <c r="AE120" s="75"/>
      <c r="AF120" s="75"/>
      <c r="AG120" s="75"/>
      <c r="AH120" s="75"/>
      <c r="AI120" s="75"/>
    </row>
    <row r="121" spans="1:35" ht="15" customHeight="1" x14ac:dyDescent="0.25">
      <c r="A121" s="75"/>
      <c r="B121" s="75" t="s">
        <v>438</v>
      </c>
      <c r="C121" s="75"/>
      <c r="D121" s="75"/>
      <c r="E121" s="75"/>
      <c r="F121" s="75"/>
      <c r="G121" s="75"/>
      <c r="H121" s="75"/>
      <c r="I121" s="75"/>
      <c r="J121" s="75"/>
      <c r="K121" s="75"/>
      <c r="L121" s="75"/>
      <c r="M121" s="75"/>
      <c r="N121" s="75"/>
      <c r="O121" s="75"/>
      <c r="P121" s="75"/>
      <c r="Q121" s="75"/>
      <c r="R121" s="75"/>
      <c r="S121" s="75"/>
      <c r="T121" s="75"/>
      <c r="U121" s="75"/>
      <c r="V121" s="75"/>
      <c r="W121" s="75"/>
      <c r="X121" s="75"/>
      <c r="Y121" s="75"/>
      <c r="Z121" s="75"/>
      <c r="AA121" s="75"/>
      <c r="AB121" s="75"/>
      <c r="AC121" s="75"/>
      <c r="AD121" s="75"/>
      <c r="AE121" s="75"/>
      <c r="AF121" s="75"/>
      <c r="AG121" s="75"/>
      <c r="AH121" s="75"/>
      <c r="AI121" s="75"/>
    </row>
    <row r="122" spans="1:35" ht="15" customHeight="1" x14ac:dyDescent="0.25">
      <c r="A122" s="75"/>
      <c r="B122" s="75" t="s">
        <v>439</v>
      </c>
      <c r="C122" s="75"/>
      <c r="D122" s="75"/>
      <c r="E122" s="75"/>
      <c r="F122" s="75"/>
      <c r="G122" s="75"/>
      <c r="H122" s="75"/>
      <c r="I122" s="75"/>
      <c r="J122" s="75"/>
      <c r="K122" s="75"/>
      <c r="L122" s="75"/>
      <c r="M122" s="75"/>
      <c r="N122" s="75"/>
      <c r="O122" s="75"/>
      <c r="P122" s="75"/>
      <c r="Q122" s="75"/>
      <c r="R122" s="75"/>
      <c r="S122" s="75"/>
      <c r="T122" s="75"/>
      <c r="U122" s="75"/>
      <c r="V122" s="75"/>
      <c r="W122" s="75"/>
      <c r="X122" s="75"/>
      <c r="Y122" s="75"/>
      <c r="Z122" s="75"/>
      <c r="AA122" s="75"/>
      <c r="AB122" s="75"/>
      <c r="AC122" s="75"/>
      <c r="AD122" s="75"/>
      <c r="AE122" s="75"/>
      <c r="AF122" s="75"/>
      <c r="AG122" s="75"/>
      <c r="AH122" s="75"/>
      <c r="AI122" s="75"/>
    </row>
    <row r="123" spans="1:35" ht="15" customHeight="1" x14ac:dyDescent="0.25">
      <c r="A123" s="75"/>
      <c r="B123" s="75"/>
      <c r="C123" s="75"/>
      <c r="D123" s="75"/>
      <c r="E123" s="75"/>
      <c r="F123" s="75"/>
      <c r="G123" s="75"/>
      <c r="H123" s="75"/>
      <c r="I123" s="75"/>
      <c r="J123" s="75"/>
      <c r="K123" s="75"/>
      <c r="L123" s="75"/>
      <c r="M123" s="75"/>
      <c r="N123" s="75"/>
      <c r="O123" s="75"/>
      <c r="P123" s="75"/>
      <c r="Q123" s="75"/>
      <c r="R123" s="75"/>
      <c r="S123" s="75"/>
      <c r="T123" s="75"/>
      <c r="U123" s="75"/>
      <c r="V123" s="75"/>
      <c r="W123" s="75"/>
      <c r="X123" s="75"/>
      <c r="Y123" s="75"/>
      <c r="Z123" s="75"/>
      <c r="AA123" s="75"/>
      <c r="AB123" s="75"/>
      <c r="AC123" s="75"/>
      <c r="AD123" s="75"/>
      <c r="AE123" s="75"/>
      <c r="AF123" s="75"/>
      <c r="AG123" s="75"/>
      <c r="AH123" s="75"/>
      <c r="AI123" s="75"/>
    </row>
    <row r="124" spans="1:35" ht="15" customHeight="1" x14ac:dyDescent="0.25">
      <c r="A124" s="75"/>
      <c r="B124" s="75"/>
      <c r="C124" s="75"/>
      <c r="D124" s="75"/>
      <c r="E124" s="75"/>
      <c r="F124" s="75"/>
      <c r="G124" s="75"/>
      <c r="H124" s="75"/>
      <c r="I124" s="75"/>
      <c r="J124" s="75"/>
      <c r="K124" s="75"/>
      <c r="L124" s="75"/>
      <c r="M124" s="75"/>
      <c r="N124" s="75"/>
      <c r="O124" s="75"/>
      <c r="P124" s="75"/>
      <c r="Q124" s="75"/>
      <c r="R124" s="75"/>
      <c r="S124" s="75"/>
      <c r="T124" s="75"/>
      <c r="U124" s="75"/>
      <c r="V124" s="75"/>
      <c r="W124" s="75"/>
      <c r="X124" s="75"/>
      <c r="Y124" s="75"/>
      <c r="Z124" s="75"/>
      <c r="AA124" s="75"/>
      <c r="AB124" s="75"/>
      <c r="AC124" s="75"/>
      <c r="AD124" s="75"/>
      <c r="AE124" s="75"/>
      <c r="AF124" s="75"/>
      <c r="AG124" s="75"/>
      <c r="AH124" s="75"/>
      <c r="AI124" s="75"/>
    </row>
    <row r="125" spans="1:35" ht="15" customHeight="1" x14ac:dyDescent="0.25">
      <c r="A125" s="75"/>
      <c r="B125" s="75"/>
      <c r="C125" s="75"/>
      <c r="D125" s="75"/>
      <c r="E125" s="75"/>
      <c r="F125" s="75"/>
      <c r="G125" s="75"/>
      <c r="H125" s="75"/>
      <c r="I125" s="75"/>
      <c r="J125" s="75"/>
      <c r="K125" s="75"/>
      <c r="L125" s="75"/>
      <c r="M125" s="75"/>
      <c r="N125" s="75"/>
      <c r="O125" s="75"/>
      <c r="P125" s="75"/>
      <c r="Q125" s="75"/>
      <c r="R125" s="75"/>
      <c r="S125" s="75"/>
      <c r="T125" s="75"/>
      <c r="U125" s="75"/>
      <c r="V125" s="75"/>
      <c r="W125" s="75"/>
      <c r="X125" s="75"/>
      <c r="Y125" s="75"/>
      <c r="Z125" s="75"/>
      <c r="AA125" s="75"/>
      <c r="AB125" s="75"/>
      <c r="AC125" s="75"/>
      <c r="AD125" s="75"/>
      <c r="AE125" s="75"/>
      <c r="AF125" s="75"/>
      <c r="AG125" s="75"/>
      <c r="AH125" s="75"/>
      <c r="AI125" s="75"/>
    </row>
    <row r="126" spans="1:35" ht="15" customHeight="1" x14ac:dyDescent="0.25">
      <c r="A126" s="75"/>
      <c r="B126" s="75"/>
      <c r="C126" s="75"/>
      <c r="D126" s="75"/>
      <c r="E126" s="75"/>
      <c r="F126" s="75"/>
      <c r="G126" s="75"/>
      <c r="H126" s="75"/>
      <c r="I126" s="75"/>
      <c r="J126" s="75"/>
      <c r="K126" s="75"/>
      <c r="L126" s="75"/>
      <c r="M126" s="75"/>
      <c r="N126" s="75"/>
      <c r="O126" s="75"/>
      <c r="P126" s="75"/>
      <c r="Q126" s="75"/>
      <c r="R126" s="75"/>
      <c r="S126" s="75"/>
      <c r="T126" s="75"/>
      <c r="U126" s="75"/>
      <c r="V126" s="75"/>
      <c r="W126" s="75"/>
      <c r="X126" s="75"/>
      <c r="Y126" s="75"/>
      <c r="Z126" s="75"/>
      <c r="AA126" s="75"/>
      <c r="AB126" s="75"/>
      <c r="AC126" s="75"/>
      <c r="AD126" s="75"/>
      <c r="AE126" s="75"/>
      <c r="AF126" s="75"/>
      <c r="AG126" s="75"/>
      <c r="AH126" s="75"/>
      <c r="AI126" s="75"/>
    </row>
    <row r="127" spans="1:35" ht="15" customHeight="1" x14ac:dyDescent="0.25">
      <c r="A127" s="75"/>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c r="AA127" s="75"/>
      <c r="AB127" s="75"/>
      <c r="AC127" s="75"/>
      <c r="AD127" s="75"/>
      <c r="AE127" s="75"/>
      <c r="AF127" s="75"/>
      <c r="AG127" s="75"/>
      <c r="AH127" s="75"/>
      <c r="AI127" s="75"/>
    </row>
    <row r="128" spans="1:35" ht="15" customHeight="1" x14ac:dyDescent="0.25">
      <c r="A128" s="75"/>
      <c r="B128" s="75"/>
      <c r="C128" s="75"/>
      <c r="D128" s="75"/>
      <c r="E128" s="75"/>
      <c r="F128" s="75"/>
      <c r="G128" s="75"/>
      <c r="H128" s="75"/>
      <c r="I128" s="75"/>
      <c r="J128" s="75"/>
      <c r="K128" s="75"/>
      <c r="L128" s="75"/>
      <c r="M128" s="75"/>
      <c r="N128" s="75"/>
      <c r="O128" s="75"/>
      <c r="P128" s="75"/>
      <c r="Q128" s="75"/>
      <c r="R128" s="75"/>
      <c r="S128" s="75"/>
      <c r="T128" s="75"/>
      <c r="U128" s="75"/>
      <c r="V128" s="75"/>
      <c r="W128" s="75"/>
      <c r="X128" s="75"/>
      <c r="Y128" s="75"/>
      <c r="Z128" s="75"/>
      <c r="AA128" s="75"/>
      <c r="AB128" s="75"/>
      <c r="AC128" s="75"/>
      <c r="AD128" s="75"/>
      <c r="AE128" s="75"/>
      <c r="AF128" s="75"/>
      <c r="AG128" s="75"/>
      <c r="AH128" s="75"/>
      <c r="AI128" s="75"/>
    </row>
    <row r="129" spans="1:35" ht="15" customHeight="1" x14ac:dyDescent="0.25">
      <c r="A129" s="75"/>
      <c r="B129" s="75"/>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5"/>
      <c r="AA129" s="75"/>
      <c r="AB129" s="75"/>
      <c r="AC129" s="75"/>
      <c r="AD129" s="75"/>
      <c r="AE129" s="75"/>
      <c r="AF129" s="75"/>
      <c r="AG129" s="75"/>
      <c r="AH129" s="75"/>
      <c r="AI129" s="75"/>
    </row>
    <row r="130" spans="1:35" ht="15" customHeight="1" x14ac:dyDescent="0.25">
      <c r="A130" s="75"/>
      <c r="B130" s="75"/>
      <c r="C130" s="75"/>
      <c r="D130" s="75"/>
      <c r="E130" s="75"/>
      <c r="F130" s="75"/>
      <c r="G130" s="75"/>
      <c r="H130" s="75"/>
      <c r="I130" s="75"/>
      <c r="J130" s="75"/>
      <c r="K130" s="75"/>
      <c r="L130" s="75"/>
      <c r="M130" s="75"/>
      <c r="N130" s="75"/>
      <c r="O130" s="75"/>
      <c r="P130" s="75"/>
      <c r="Q130" s="75"/>
      <c r="R130" s="75"/>
      <c r="S130" s="75"/>
      <c r="T130" s="75"/>
      <c r="U130" s="75"/>
      <c r="V130" s="75"/>
      <c r="W130" s="75"/>
      <c r="X130" s="75"/>
      <c r="Y130" s="75"/>
      <c r="Z130" s="75"/>
      <c r="AA130" s="75"/>
      <c r="AB130" s="75"/>
      <c r="AC130" s="75"/>
      <c r="AD130" s="75"/>
      <c r="AE130" s="75"/>
      <c r="AF130" s="75"/>
      <c r="AG130" s="75"/>
      <c r="AH130" s="75"/>
      <c r="AI130" s="75"/>
    </row>
    <row r="131" spans="1:35" ht="15" customHeight="1" x14ac:dyDescent="0.25">
      <c r="A131" s="75"/>
      <c r="B131" s="75"/>
      <c r="C131" s="75"/>
      <c r="D131" s="75"/>
      <c r="E131" s="75"/>
      <c r="F131" s="75"/>
      <c r="G131" s="75"/>
      <c r="H131" s="75"/>
      <c r="I131" s="75"/>
      <c r="J131" s="75"/>
      <c r="K131" s="75"/>
      <c r="L131" s="75"/>
      <c r="M131" s="75"/>
      <c r="N131" s="75"/>
      <c r="O131" s="75"/>
      <c r="P131" s="75"/>
      <c r="Q131" s="75"/>
      <c r="R131" s="75"/>
      <c r="S131" s="75"/>
      <c r="T131" s="75"/>
      <c r="U131" s="75"/>
      <c r="V131" s="75"/>
      <c r="W131" s="75"/>
      <c r="X131" s="75"/>
      <c r="Y131" s="75"/>
      <c r="Z131" s="75"/>
      <c r="AA131" s="75"/>
      <c r="AB131" s="75"/>
      <c r="AC131" s="75"/>
      <c r="AD131" s="75"/>
      <c r="AE131" s="75"/>
      <c r="AF131" s="75"/>
      <c r="AG131" s="75"/>
      <c r="AH131" s="75"/>
      <c r="AI131" s="75"/>
    </row>
    <row r="132" spans="1:35" ht="15" customHeight="1" x14ac:dyDescent="0.25">
      <c r="A132" s="75"/>
      <c r="B132" s="75"/>
      <c r="C132" s="75"/>
      <c r="D132" s="75"/>
      <c r="E132" s="75"/>
      <c r="F132" s="75"/>
      <c r="G132" s="75"/>
      <c r="H132" s="75"/>
      <c r="I132" s="75"/>
      <c r="J132" s="75"/>
      <c r="K132" s="75"/>
      <c r="L132" s="75"/>
      <c r="M132" s="75"/>
      <c r="N132" s="75"/>
      <c r="O132" s="75"/>
      <c r="P132" s="75"/>
      <c r="Q132" s="75"/>
      <c r="R132" s="75"/>
      <c r="S132" s="75"/>
      <c r="T132" s="75"/>
      <c r="U132" s="75"/>
      <c r="V132" s="75"/>
      <c r="W132" s="75"/>
      <c r="X132" s="75"/>
      <c r="Y132" s="75"/>
      <c r="Z132" s="75"/>
      <c r="AA132" s="75"/>
      <c r="AB132" s="75"/>
      <c r="AC132" s="75"/>
      <c r="AD132" s="75"/>
      <c r="AE132" s="75"/>
      <c r="AF132" s="75"/>
      <c r="AG132" s="75"/>
      <c r="AH132" s="75"/>
      <c r="AI132" s="75"/>
    </row>
    <row r="133" spans="1:35" ht="15" customHeight="1" x14ac:dyDescent="0.25">
      <c r="A133" s="75"/>
      <c r="B133" s="75"/>
      <c r="C133" s="75"/>
      <c r="D133" s="75"/>
      <c r="E133" s="75"/>
      <c r="F133" s="75"/>
      <c r="G133" s="75"/>
      <c r="H133" s="75"/>
      <c r="I133" s="75"/>
      <c r="J133" s="75"/>
      <c r="K133" s="75"/>
      <c r="L133" s="75"/>
      <c r="M133" s="75"/>
      <c r="N133" s="75"/>
      <c r="O133" s="75"/>
      <c r="P133" s="75"/>
      <c r="Q133" s="75"/>
      <c r="R133" s="75"/>
      <c r="S133" s="75"/>
      <c r="T133" s="75"/>
      <c r="U133" s="75"/>
      <c r="V133" s="75"/>
      <c r="W133" s="75"/>
      <c r="X133" s="75"/>
      <c r="Y133" s="75"/>
      <c r="Z133" s="75"/>
      <c r="AA133" s="75"/>
      <c r="AB133" s="75"/>
      <c r="AC133" s="75"/>
      <c r="AD133" s="75"/>
      <c r="AE133" s="75"/>
      <c r="AF133" s="75"/>
      <c r="AG133" s="75"/>
      <c r="AH133" s="75"/>
      <c r="AI133" s="75"/>
    </row>
    <row r="134" spans="1:35" ht="15" customHeight="1" x14ac:dyDescent="0.25">
      <c r="A134" s="75"/>
      <c r="B134" s="75"/>
      <c r="C134" s="75"/>
      <c r="D134" s="75"/>
      <c r="E134" s="75"/>
      <c r="F134" s="75"/>
      <c r="G134" s="75"/>
      <c r="H134" s="75"/>
      <c r="I134" s="75"/>
      <c r="J134" s="75"/>
      <c r="K134" s="75"/>
      <c r="L134" s="75"/>
      <c r="M134" s="75"/>
      <c r="N134" s="75"/>
      <c r="O134" s="75"/>
      <c r="P134" s="75"/>
      <c r="Q134" s="75"/>
      <c r="R134" s="75"/>
      <c r="S134" s="75"/>
      <c r="T134" s="75"/>
      <c r="U134" s="75"/>
      <c r="V134" s="75"/>
      <c r="W134" s="75"/>
      <c r="X134" s="75"/>
      <c r="Y134" s="75"/>
      <c r="Z134" s="75"/>
      <c r="AA134" s="75"/>
      <c r="AB134" s="75"/>
      <c r="AC134" s="75"/>
      <c r="AD134" s="75"/>
      <c r="AE134" s="75"/>
      <c r="AF134" s="75"/>
      <c r="AG134" s="75"/>
      <c r="AH134" s="75"/>
      <c r="AI134" s="75"/>
    </row>
    <row r="135" spans="1:35" ht="15" customHeight="1" x14ac:dyDescent="0.25">
      <c r="A135" s="75"/>
      <c r="B135" s="75"/>
      <c r="C135" s="75"/>
      <c r="D135" s="75"/>
      <c r="E135" s="75"/>
      <c r="F135" s="75"/>
      <c r="G135" s="75"/>
      <c r="H135" s="75"/>
      <c r="I135" s="75"/>
      <c r="J135" s="75"/>
      <c r="K135" s="75"/>
      <c r="L135" s="75"/>
      <c r="M135" s="75"/>
      <c r="N135" s="75"/>
      <c r="O135" s="75"/>
      <c r="P135" s="75"/>
      <c r="Q135" s="75"/>
      <c r="R135" s="75"/>
      <c r="S135" s="75"/>
      <c r="T135" s="75"/>
      <c r="U135" s="75"/>
      <c r="V135" s="75"/>
      <c r="W135" s="75"/>
      <c r="X135" s="75"/>
      <c r="Y135" s="75"/>
      <c r="Z135" s="75"/>
      <c r="AA135" s="75"/>
      <c r="AB135" s="75"/>
      <c r="AC135" s="75"/>
      <c r="AD135" s="75"/>
      <c r="AE135" s="75"/>
      <c r="AF135" s="75"/>
      <c r="AG135" s="75"/>
      <c r="AH135" s="75"/>
      <c r="AI135" s="75"/>
    </row>
    <row r="136" spans="1:35" ht="15" customHeight="1" x14ac:dyDescent="0.25">
      <c r="A136" s="75"/>
      <c r="B136" s="75"/>
      <c r="C136" s="75"/>
      <c r="D136" s="75"/>
      <c r="E136" s="75"/>
      <c r="F136" s="75"/>
      <c r="G136" s="75"/>
      <c r="H136" s="75"/>
      <c r="I136" s="75"/>
      <c r="J136" s="75"/>
      <c r="K136" s="75"/>
      <c r="L136" s="75"/>
      <c r="M136" s="75"/>
      <c r="N136" s="75"/>
      <c r="O136" s="75"/>
      <c r="P136" s="75"/>
      <c r="Q136" s="75"/>
      <c r="R136" s="75"/>
      <c r="S136" s="75"/>
      <c r="T136" s="75"/>
      <c r="U136" s="75"/>
      <c r="V136" s="75"/>
      <c r="W136" s="75"/>
      <c r="X136" s="75"/>
      <c r="Y136" s="75"/>
      <c r="Z136" s="75"/>
      <c r="AA136" s="75"/>
      <c r="AB136" s="75"/>
      <c r="AC136" s="75"/>
      <c r="AD136" s="75"/>
      <c r="AE136" s="75"/>
      <c r="AF136" s="75"/>
      <c r="AG136" s="75"/>
      <c r="AH136" s="75"/>
      <c r="AI136" s="75"/>
    </row>
    <row r="137" spans="1:35" ht="15" customHeight="1" x14ac:dyDescent="0.25">
      <c r="A137" s="75"/>
      <c r="B137" s="75"/>
      <c r="C137" s="75"/>
      <c r="D137" s="75"/>
      <c r="E137" s="75"/>
      <c r="F137" s="75"/>
      <c r="G137" s="75"/>
      <c r="H137" s="75"/>
      <c r="I137" s="75"/>
      <c r="J137" s="75"/>
      <c r="K137" s="75"/>
      <c r="L137" s="75"/>
      <c r="M137" s="75"/>
      <c r="N137" s="75"/>
      <c r="O137" s="75"/>
      <c r="P137" s="75"/>
      <c r="Q137" s="75"/>
      <c r="R137" s="75"/>
      <c r="S137" s="75"/>
      <c r="T137" s="75"/>
      <c r="U137" s="75"/>
      <c r="V137" s="75"/>
      <c r="W137" s="75"/>
      <c r="X137" s="75"/>
      <c r="Y137" s="75"/>
      <c r="Z137" s="75"/>
      <c r="AA137" s="75"/>
      <c r="AB137" s="75"/>
      <c r="AC137" s="75"/>
      <c r="AD137" s="75"/>
      <c r="AE137" s="75"/>
      <c r="AF137" s="75"/>
      <c r="AG137" s="75"/>
      <c r="AH137" s="75"/>
      <c r="AI137" s="75"/>
    </row>
    <row r="138" spans="1:35" ht="15" customHeight="1" x14ac:dyDescent="0.25">
      <c r="A138" s="75"/>
      <c r="B138" s="75"/>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5"/>
      <c r="AA138" s="75"/>
      <c r="AB138" s="75"/>
      <c r="AC138" s="75"/>
      <c r="AD138" s="75"/>
      <c r="AE138" s="75"/>
      <c r="AF138" s="75"/>
      <c r="AG138" s="75"/>
      <c r="AH138" s="75"/>
      <c r="AI138" s="75"/>
    </row>
    <row r="139" spans="1:35" ht="15" customHeight="1" x14ac:dyDescent="0.25">
      <c r="A139" s="75"/>
      <c r="B139" s="75"/>
      <c r="C139" s="75"/>
      <c r="D139" s="75"/>
      <c r="E139" s="75"/>
      <c r="F139" s="75"/>
      <c r="G139" s="75"/>
      <c r="H139" s="75"/>
      <c r="I139" s="75"/>
      <c r="J139" s="75"/>
      <c r="K139" s="75"/>
      <c r="L139" s="75"/>
      <c r="M139" s="75"/>
      <c r="N139" s="75"/>
      <c r="O139" s="75"/>
      <c r="P139" s="75"/>
      <c r="Q139" s="75"/>
      <c r="R139" s="75"/>
      <c r="S139" s="75"/>
      <c r="T139" s="75"/>
      <c r="U139" s="75"/>
      <c r="V139" s="75"/>
      <c r="W139" s="75"/>
      <c r="X139" s="75"/>
      <c r="Y139" s="75"/>
      <c r="Z139" s="75"/>
      <c r="AA139" s="75"/>
      <c r="AB139" s="75"/>
      <c r="AC139" s="75"/>
      <c r="AD139" s="75"/>
      <c r="AE139" s="75"/>
      <c r="AF139" s="75"/>
      <c r="AG139" s="75"/>
      <c r="AH139" s="75"/>
      <c r="AI139" s="75"/>
    </row>
    <row r="140" spans="1:35" ht="15" customHeight="1" x14ac:dyDescent="0.25">
      <c r="A140" s="75"/>
      <c r="B140" s="75"/>
      <c r="C140" s="75"/>
      <c r="D140" s="75"/>
      <c r="E140" s="75"/>
      <c r="F140" s="75"/>
      <c r="G140" s="75"/>
      <c r="H140" s="75"/>
      <c r="I140" s="75"/>
      <c r="J140" s="75"/>
      <c r="K140" s="75"/>
      <c r="L140" s="75"/>
      <c r="M140" s="75"/>
      <c r="N140" s="75"/>
      <c r="O140" s="75"/>
      <c r="P140" s="75"/>
      <c r="Q140" s="75"/>
      <c r="R140" s="75"/>
      <c r="S140" s="75"/>
      <c r="T140" s="75"/>
      <c r="U140" s="75"/>
      <c r="V140" s="75"/>
      <c r="W140" s="75"/>
      <c r="X140" s="75"/>
      <c r="Y140" s="75"/>
      <c r="Z140" s="75"/>
      <c r="AA140" s="75"/>
      <c r="AB140" s="75"/>
      <c r="AC140" s="75"/>
      <c r="AD140" s="75"/>
      <c r="AE140" s="75"/>
      <c r="AF140" s="75"/>
      <c r="AG140" s="75"/>
      <c r="AH140" s="75"/>
      <c r="AI140" s="75"/>
    </row>
    <row r="141" spans="1:35" ht="15" customHeight="1" x14ac:dyDescent="0.25">
      <c r="A141" s="75"/>
      <c r="B141" s="75"/>
      <c r="C141" s="75"/>
      <c r="D141" s="75"/>
      <c r="E141" s="75"/>
      <c r="F141" s="75"/>
      <c r="G141" s="75"/>
      <c r="H141" s="75"/>
      <c r="I141" s="75"/>
      <c r="J141" s="75"/>
      <c r="K141" s="75"/>
      <c r="L141" s="75"/>
      <c r="M141" s="75"/>
      <c r="N141" s="75"/>
      <c r="O141" s="75"/>
      <c r="P141" s="75"/>
      <c r="Q141" s="75"/>
      <c r="R141" s="75"/>
      <c r="S141" s="75"/>
      <c r="T141" s="75"/>
      <c r="U141" s="75"/>
      <c r="V141" s="75"/>
      <c r="W141" s="75"/>
      <c r="X141" s="75"/>
      <c r="Y141" s="75"/>
      <c r="Z141" s="75"/>
      <c r="AA141" s="75"/>
      <c r="AB141" s="75"/>
      <c r="AC141" s="75"/>
      <c r="AD141" s="75"/>
      <c r="AE141" s="75"/>
      <c r="AF141" s="75"/>
      <c r="AG141" s="75"/>
      <c r="AH141" s="75"/>
      <c r="AI141" s="75"/>
    </row>
    <row r="142" spans="1:35" ht="15" customHeight="1" x14ac:dyDescent="0.25">
      <c r="A142" s="75"/>
      <c r="B142" s="75"/>
      <c r="C142" s="75"/>
      <c r="D142" s="75"/>
      <c r="E142" s="75"/>
      <c r="F142" s="75"/>
      <c r="G142" s="75"/>
      <c r="H142" s="75"/>
      <c r="I142" s="75"/>
      <c r="J142" s="75"/>
      <c r="K142" s="75"/>
      <c r="L142" s="75"/>
      <c r="M142" s="75"/>
      <c r="N142" s="75"/>
      <c r="O142" s="75"/>
      <c r="P142" s="75"/>
      <c r="Q142" s="75"/>
      <c r="R142" s="75"/>
      <c r="S142" s="75"/>
      <c r="T142" s="75"/>
      <c r="U142" s="75"/>
      <c r="V142" s="75"/>
      <c r="W142" s="75"/>
      <c r="X142" s="75"/>
      <c r="Y142" s="75"/>
      <c r="Z142" s="75"/>
      <c r="AA142" s="75"/>
      <c r="AB142" s="75"/>
      <c r="AC142" s="75"/>
      <c r="AD142" s="75"/>
      <c r="AE142" s="75"/>
      <c r="AF142" s="75"/>
      <c r="AG142" s="75"/>
      <c r="AH142" s="75"/>
      <c r="AI142" s="75"/>
    </row>
    <row r="143" spans="1:35" x14ac:dyDescent="0.25">
      <c r="A143" s="75"/>
      <c r="B143" s="75"/>
      <c r="C143" s="75"/>
      <c r="D143" s="75"/>
      <c r="E143" s="75"/>
      <c r="F143" s="75"/>
      <c r="G143" s="75"/>
      <c r="H143" s="75"/>
      <c r="I143" s="75"/>
      <c r="J143" s="75"/>
      <c r="K143" s="75"/>
      <c r="L143" s="75"/>
      <c r="M143" s="75"/>
      <c r="N143" s="75"/>
      <c r="O143" s="75"/>
      <c r="P143" s="75"/>
      <c r="Q143" s="75"/>
      <c r="R143" s="75"/>
      <c r="S143" s="75"/>
      <c r="T143" s="75"/>
      <c r="U143" s="75"/>
      <c r="V143" s="75"/>
      <c r="W143" s="75"/>
      <c r="X143" s="75"/>
      <c r="Y143" s="75"/>
      <c r="Z143" s="75"/>
      <c r="AA143" s="75"/>
      <c r="AB143" s="75"/>
      <c r="AC143" s="75"/>
      <c r="AD143" s="75"/>
      <c r="AE143" s="75"/>
      <c r="AF143" s="75"/>
      <c r="AG143" s="75"/>
      <c r="AH143" s="75"/>
      <c r="AI143" s="75"/>
    </row>
    <row r="144" spans="1:35" x14ac:dyDescent="0.25">
      <c r="A144" s="75"/>
      <c r="B144" s="75"/>
      <c r="C144" s="75"/>
      <c r="D144" s="75"/>
      <c r="E144" s="75"/>
      <c r="F144" s="75"/>
      <c r="G144" s="75"/>
      <c r="H144" s="75"/>
      <c r="I144" s="75"/>
      <c r="J144" s="75"/>
      <c r="K144" s="75"/>
      <c r="L144" s="75"/>
      <c r="M144" s="75"/>
      <c r="N144" s="75"/>
      <c r="O144" s="75"/>
      <c r="P144" s="75"/>
      <c r="Q144" s="75"/>
      <c r="R144" s="75"/>
      <c r="S144" s="75"/>
      <c r="T144" s="75"/>
      <c r="U144" s="75"/>
      <c r="V144" s="75"/>
      <c r="W144" s="75"/>
      <c r="X144" s="75"/>
      <c r="Y144" s="75"/>
      <c r="Z144" s="75"/>
      <c r="AA144" s="75"/>
      <c r="AB144" s="75"/>
      <c r="AC144" s="75"/>
      <c r="AD144" s="75"/>
      <c r="AE144" s="75"/>
      <c r="AF144" s="75"/>
      <c r="AG144" s="75"/>
      <c r="AH144" s="75"/>
      <c r="AI144" s="75"/>
    </row>
    <row r="145" spans="1:35" x14ac:dyDescent="0.25">
      <c r="A145" s="75"/>
      <c r="B145" s="75"/>
      <c r="C145" s="75"/>
      <c r="D145" s="75"/>
      <c r="E145" s="75"/>
      <c r="F145" s="75"/>
      <c r="G145" s="75"/>
      <c r="H145" s="75"/>
      <c r="I145" s="75"/>
      <c r="J145" s="75"/>
      <c r="K145" s="75"/>
      <c r="L145" s="75"/>
      <c r="M145" s="75"/>
      <c r="N145" s="75"/>
      <c r="O145" s="75"/>
      <c r="P145" s="75"/>
      <c r="Q145" s="75"/>
      <c r="R145" s="75"/>
      <c r="S145" s="75"/>
      <c r="T145" s="75"/>
      <c r="U145" s="75"/>
      <c r="V145" s="75"/>
      <c r="W145" s="75"/>
      <c r="X145" s="75"/>
      <c r="Y145" s="75"/>
      <c r="Z145" s="75"/>
      <c r="AA145" s="75"/>
      <c r="AB145" s="75"/>
      <c r="AC145" s="75"/>
      <c r="AD145" s="75"/>
      <c r="AE145" s="75"/>
      <c r="AF145" s="75"/>
      <c r="AG145" s="75"/>
      <c r="AH145" s="75"/>
      <c r="AI145" s="75"/>
    </row>
    <row r="146" spans="1:35" x14ac:dyDescent="0.25">
      <c r="A146" s="75"/>
      <c r="B146" s="75"/>
      <c r="C146" s="75"/>
      <c r="D146" s="75"/>
      <c r="E146" s="75"/>
      <c r="F146" s="75"/>
      <c r="G146" s="75"/>
      <c r="H146" s="75"/>
      <c r="I146" s="75"/>
      <c r="J146" s="75"/>
      <c r="K146" s="75"/>
      <c r="L146" s="75"/>
      <c r="M146" s="75"/>
      <c r="N146" s="75"/>
      <c r="O146" s="75"/>
      <c r="P146" s="75"/>
      <c r="Q146" s="75"/>
      <c r="R146" s="75"/>
      <c r="S146" s="75"/>
      <c r="T146" s="75"/>
      <c r="U146" s="75"/>
      <c r="V146" s="75"/>
      <c r="W146" s="75"/>
      <c r="X146" s="75"/>
      <c r="Y146" s="75"/>
      <c r="Z146" s="75"/>
      <c r="AA146" s="75"/>
      <c r="AB146" s="75"/>
      <c r="AC146" s="75"/>
      <c r="AD146" s="75"/>
      <c r="AE146" s="75"/>
      <c r="AF146" s="75"/>
      <c r="AG146" s="75"/>
      <c r="AH146" s="75"/>
      <c r="AI146" s="75"/>
    </row>
    <row r="147" spans="1:35" x14ac:dyDescent="0.25">
      <c r="A147" s="75"/>
      <c r="B147" s="75"/>
      <c r="C147" s="75"/>
      <c r="D147" s="75"/>
      <c r="E147" s="75"/>
      <c r="F147" s="75"/>
      <c r="G147" s="75"/>
      <c r="H147" s="75"/>
      <c r="I147" s="75"/>
      <c r="J147" s="75"/>
      <c r="K147" s="75"/>
      <c r="L147" s="75"/>
      <c r="M147" s="75"/>
      <c r="N147" s="75"/>
      <c r="O147" s="75"/>
      <c r="P147" s="75"/>
      <c r="Q147" s="75"/>
      <c r="R147" s="75"/>
      <c r="S147" s="75"/>
      <c r="T147" s="75"/>
      <c r="U147" s="75"/>
      <c r="V147" s="75"/>
      <c r="W147" s="75"/>
      <c r="X147" s="75"/>
      <c r="Y147" s="75"/>
      <c r="Z147" s="75"/>
      <c r="AA147" s="75"/>
      <c r="AB147" s="75"/>
      <c r="AC147" s="75"/>
      <c r="AD147" s="75"/>
      <c r="AE147" s="75"/>
      <c r="AF147" s="75"/>
      <c r="AG147" s="75"/>
      <c r="AH147" s="75"/>
      <c r="AI147" s="75"/>
    </row>
    <row r="148" spans="1:35" x14ac:dyDescent="0.25">
      <c r="A148" s="75"/>
      <c r="B148" s="75"/>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5"/>
      <c r="AA148" s="75"/>
      <c r="AB148" s="75"/>
      <c r="AC148" s="75"/>
      <c r="AD148" s="75"/>
      <c r="AE148" s="75"/>
      <c r="AF148" s="75"/>
      <c r="AG148" s="75"/>
      <c r="AH148" s="75"/>
      <c r="AI148" s="75"/>
    </row>
    <row r="149" spans="1:35" x14ac:dyDescent="0.25">
      <c r="A149" s="75"/>
      <c r="B149" s="75"/>
      <c r="C149" s="75"/>
      <c r="D149" s="75"/>
      <c r="E149" s="75"/>
      <c r="F149" s="75"/>
      <c r="G149" s="75"/>
      <c r="H149" s="75"/>
      <c r="I149" s="75"/>
      <c r="J149" s="75"/>
      <c r="K149" s="75"/>
      <c r="L149" s="75"/>
      <c r="M149" s="75"/>
      <c r="N149" s="75"/>
      <c r="O149" s="75"/>
      <c r="P149" s="75"/>
      <c r="Q149" s="75"/>
      <c r="R149" s="75"/>
      <c r="S149" s="75"/>
      <c r="T149" s="75"/>
      <c r="U149" s="75"/>
      <c r="V149" s="75"/>
      <c r="W149" s="75"/>
      <c r="X149" s="75"/>
      <c r="Y149" s="75"/>
      <c r="Z149" s="75"/>
      <c r="AA149" s="75"/>
      <c r="AB149" s="75"/>
      <c r="AC149" s="75"/>
      <c r="AD149" s="75"/>
      <c r="AE149" s="75"/>
      <c r="AF149" s="75"/>
      <c r="AG149" s="75"/>
      <c r="AH149" s="75"/>
      <c r="AI149" s="75"/>
    </row>
    <row r="150" spans="1:35" x14ac:dyDescent="0.25">
      <c r="A150" s="75"/>
      <c r="B150" s="75"/>
      <c r="C150" s="75"/>
      <c r="D150" s="75"/>
      <c r="E150" s="75"/>
      <c r="F150" s="75"/>
      <c r="G150" s="75"/>
      <c r="H150" s="75"/>
      <c r="I150" s="75"/>
      <c r="J150" s="75"/>
      <c r="K150" s="75"/>
      <c r="L150" s="75"/>
      <c r="M150" s="75"/>
      <c r="N150" s="75"/>
      <c r="O150" s="75"/>
      <c r="P150" s="75"/>
      <c r="Q150" s="75"/>
      <c r="R150" s="75"/>
      <c r="S150" s="75"/>
      <c r="T150" s="75"/>
      <c r="U150" s="75"/>
      <c r="V150" s="75"/>
      <c r="W150" s="75"/>
      <c r="X150" s="75"/>
      <c r="Y150" s="75"/>
      <c r="Z150" s="75"/>
      <c r="AA150" s="75"/>
      <c r="AB150" s="75"/>
      <c r="AC150" s="75"/>
      <c r="AD150" s="75"/>
      <c r="AE150" s="75"/>
      <c r="AF150" s="75"/>
      <c r="AG150" s="75"/>
      <c r="AH150" s="75"/>
      <c r="AI150" s="75"/>
    </row>
  </sheetData>
  <mergeCells count="4">
    <mergeCell ref="A15:A16"/>
    <mergeCell ref="B15:B16"/>
    <mergeCell ref="B39:B40"/>
    <mergeCell ref="A39:A40"/>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D1ABFB25EE934439F574BC264F0B8E6" ma:contentTypeVersion="13" ma:contentTypeDescription="Create a new document." ma:contentTypeScope="" ma:versionID="a05d08bd07f09aa51db1ee8c0c92badd">
  <xsd:schema xmlns:xsd="http://www.w3.org/2001/XMLSchema" xmlns:xs="http://www.w3.org/2001/XMLSchema" xmlns:p="http://schemas.microsoft.com/office/2006/metadata/properties" xmlns:ns3="5053a65b-a790-45aa-b23d-3e4902a85933" xmlns:ns4="6b707ee7-774c-4141-8c69-3f50efb0eaa0" targetNamespace="http://schemas.microsoft.com/office/2006/metadata/properties" ma:root="true" ma:fieldsID="ab44e6ee51853ef48a5c302081d3d95b" ns3:_="" ns4:_="">
    <xsd:import namespace="5053a65b-a790-45aa-b23d-3e4902a85933"/>
    <xsd:import namespace="6b707ee7-774c-4141-8c69-3f50efb0eaa0"/>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53a65b-a790-45aa-b23d-3e4902a859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b707ee7-774c-4141-8c69-3f50efb0eaa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E7767DE-9E98-4E16-AD78-168B6E9F8F69}">
  <ds:schemaRefs>
    <ds:schemaRef ds:uri="http://schemas.microsoft.com/sharepoint/v3/contenttype/forms"/>
  </ds:schemaRefs>
</ds:datastoreItem>
</file>

<file path=customXml/itemProps2.xml><?xml version="1.0" encoding="utf-8"?>
<ds:datastoreItem xmlns:ds="http://schemas.openxmlformats.org/officeDocument/2006/customXml" ds:itemID="{49ACC74A-DB93-4FF2-9D55-919C90226A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53a65b-a790-45aa-b23d-3e4902a85933"/>
    <ds:schemaRef ds:uri="6b707ee7-774c-4141-8c69-3f50efb0ea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0773303-A81A-4D54-86FD-54B90B525F0B}">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5053a65b-a790-45aa-b23d-3e4902a85933"/>
    <ds:schemaRef ds:uri="http://schemas.microsoft.com/office/2006/documentManagement/types"/>
    <ds:schemaRef ds:uri="6b707ee7-774c-4141-8c69-3f50efb0eaa0"/>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25</vt:i4>
      </vt:variant>
    </vt:vector>
  </HeadingPairs>
  <TitlesOfParts>
    <vt:vector size="32" baseType="lpstr">
      <vt:lpstr>Semester 1 commencing</vt:lpstr>
      <vt:lpstr>Semester 2 commencing</vt:lpstr>
      <vt:lpstr>Health and Physical Ed Major</vt:lpstr>
      <vt:lpstr>Physics Major</vt:lpstr>
      <vt:lpstr>Unitsets - Staff only</vt:lpstr>
      <vt:lpstr>Handbook - staff only</vt:lpstr>
      <vt:lpstr>Transition Info - Staff only</vt:lpstr>
      <vt:lpstr>ARTDRAM</vt:lpstr>
      <vt:lpstr>ARTMEDI</vt:lpstr>
      <vt:lpstr>ARTVISA</vt:lpstr>
      <vt:lpstr>Course_codes</vt:lpstr>
      <vt:lpstr>Course_titles</vt:lpstr>
      <vt:lpstr>'Unitsets - Staff only'!Done</vt:lpstr>
      <vt:lpstr>'Unitsets - Staff only'!EdUnits</vt:lpstr>
      <vt:lpstr>ENGLISH</vt:lpstr>
      <vt:lpstr>HASECON</vt:lpstr>
      <vt:lpstr>HASGEOG</vt:lpstr>
      <vt:lpstr>HASHIST</vt:lpstr>
      <vt:lpstr>HASPOLA</vt:lpstr>
      <vt:lpstr>Majors</vt:lpstr>
      <vt:lpstr>MajorUnits</vt:lpstr>
      <vt:lpstr>MATHS</vt:lpstr>
      <vt:lpstr>NIL</vt:lpstr>
      <vt:lpstr>Prereq</vt:lpstr>
      <vt:lpstr>SCIBIOL</vt:lpstr>
      <vt:lpstr>SCICHEM</vt:lpstr>
      <vt:lpstr>SCIHUMB</vt:lpstr>
      <vt:lpstr>SCIPHYS</vt:lpstr>
      <vt:lpstr>SCIPSYC</vt:lpstr>
      <vt:lpstr>SecSpec</vt:lpstr>
      <vt:lpstr>SecSpecUnits</vt:lpstr>
      <vt:lpstr>Unitsets</vt:lpstr>
    </vt:vector>
  </TitlesOfParts>
  <Company>Curtin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alexandra.clifton@curtin.edu.au</dc:creator>
  <cp:lastModifiedBy>Alex Clifton</cp:lastModifiedBy>
  <cp:lastPrinted>2020-06-12T07:54:38Z</cp:lastPrinted>
  <dcterms:created xsi:type="dcterms:W3CDTF">2018-04-19T07:30:39Z</dcterms:created>
  <dcterms:modified xsi:type="dcterms:W3CDTF">2020-09-25T02:52:21Z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0x010100CD1ABFB25EE934439F574BC264F0B8E6</vt:lpwstr>
  </property>
</Properties>
</file>